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Monika\Documents\MORSKA VILA\FINANCIJSKA IZVJEŠĆA\2022\1222\"/>
    </mc:Choice>
  </mc:AlternateContent>
  <xr:revisionPtr revIDLastSave="0" documentId="13_ncr:1_{2F7FD4F0-3993-4EDF-B3B6-019C76B567A2}"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29" i="9" l="1"/>
  <c r="J1429" i="9"/>
  <c r="F299" i="9"/>
  <c r="F298" i="9"/>
  <c r="F297" i="9"/>
  <c r="F296" i="9" s="1"/>
  <c r="F295" i="9"/>
  <c r="F294" i="9"/>
  <c r="F293" i="9"/>
  <c r="F292" i="9"/>
  <c r="F291" i="9"/>
  <c r="H290" i="9"/>
  <c r="E290" i="9" s="1"/>
  <c r="B290" i="9" s="1"/>
  <c r="G290" i="9"/>
  <c r="F290" i="9"/>
  <c r="F289" i="9"/>
  <c r="H288" i="9"/>
  <c r="G288" i="9"/>
  <c r="E288" i="9" s="1"/>
  <c r="F288" i="9"/>
  <c r="F287" i="9"/>
  <c r="F286" i="9"/>
  <c r="H285" i="9"/>
  <c r="G285" i="9"/>
  <c r="F285" i="9"/>
  <c r="E285" i="9"/>
  <c r="B285" i="9" s="1"/>
  <c r="H284" i="9"/>
  <c r="G284" i="9"/>
  <c r="F284" i="9"/>
  <c r="H283" i="9"/>
  <c r="G283" i="9"/>
  <c r="F283" i="9"/>
  <c r="F282" i="9"/>
  <c r="H281" i="9"/>
  <c r="E281" i="9" s="1"/>
  <c r="B281" i="9" s="1"/>
  <c r="G281" i="9"/>
  <c r="F281" i="9"/>
  <c r="H280" i="9"/>
  <c r="G280" i="9"/>
  <c r="F280" i="9"/>
  <c r="H279" i="9"/>
  <c r="G279" i="9"/>
  <c r="F279" i="9"/>
  <c r="F278" i="9"/>
  <c r="F277" i="9"/>
  <c r="F276" i="9"/>
  <c r="L274" i="9"/>
  <c r="F274" i="9" s="1"/>
  <c r="H274" i="9"/>
  <c r="I273" i="9"/>
  <c r="H273" i="9"/>
  <c r="F273" i="9"/>
  <c r="E272" i="9"/>
  <c r="M271" i="9"/>
  <c r="L271" i="9"/>
  <c r="F271" i="9"/>
  <c r="B271" i="9" s="1"/>
  <c r="E271" i="9"/>
  <c r="M270" i="9"/>
  <c r="L270" i="9"/>
  <c r="F270" i="9" s="1"/>
  <c r="E270" i="9"/>
  <c r="B270" i="9" s="1"/>
  <c r="M269" i="9"/>
  <c r="L269" i="9"/>
  <c r="F269" i="9"/>
  <c r="E269" i="9"/>
  <c r="M268" i="9"/>
  <c r="L268" i="9"/>
  <c r="F268" i="9" s="1"/>
  <c r="E268" i="9"/>
  <c r="M267" i="9"/>
  <c r="L267" i="9"/>
  <c r="F267" i="9" s="1"/>
  <c r="B267" i="9" s="1"/>
  <c r="E267" i="9"/>
  <c r="M266" i="9"/>
  <c r="L266" i="9"/>
  <c r="E266" i="9"/>
  <c r="M265" i="9"/>
  <c r="F265" i="9" s="1"/>
  <c r="B265" i="9" s="1"/>
  <c r="L265" i="9"/>
  <c r="E265" i="9"/>
  <c r="M264" i="9"/>
  <c r="L264" i="9"/>
  <c r="F264" i="9"/>
  <c r="E264" i="9"/>
  <c r="B264" i="9" s="1"/>
  <c r="M263" i="9"/>
  <c r="L263" i="9"/>
  <c r="F263" i="9"/>
  <c r="B263" i="9" s="1"/>
  <c r="E263" i="9"/>
  <c r="M262" i="9"/>
  <c r="L262" i="9"/>
  <c r="F262" i="9" s="1"/>
  <c r="E262" i="9"/>
  <c r="B262" i="9" s="1"/>
  <c r="M261" i="9"/>
  <c r="L261" i="9"/>
  <c r="F261" i="9"/>
  <c r="B261" i="9" s="1"/>
  <c r="E261" i="9"/>
  <c r="M260" i="9"/>
  <c r="L260" i="9"/>
  <c r="F260" i="9" s="1"/>
  <c r="E260" i="9"/>
  <c r="M259" i="9"/>
  <c r="L259" i="9"/>
  <c r="F259" i="9" s="1"/>
  <c r="B259" i="9" s="1"/>
  <c r="E259" i="9"/>
  <c r="M258" i="9"/>
  <c r="L258" i="9"/>
  <c r="E258" i="9"/>
  <c r="M257" i="9"/>
  <c r="F257" i="9" s="1"/>
  <c r="B257" i="9" s="1"/>
  <c r="L257" i="9"/>
  <c r="E257" i="9"/>
  <c r="M256" i="9"/>
  <c r="L256" i="9"/>
  <c r="F256" i="9"/>
  <c r="E256" i="9"/>
  <c r="B256" i="9" s="1"/>
  <c r="M255" i="9"/>
  <c r="L255" i="9"/>
  <c r="F255" i="9"/>
  <c r="B255" i="9" s="1"/>
  <c r="E255" i="9"/>
  <c r="M254" i="9"/>
  <c r="L254" i="9"/>
  <c r="F254" i="9" s="1"/>
  <c r="E254" i="9"/>
  <c r="B254" i="9" s="1"/>
  <c r="M253" i="9"/>
  <c r="L253" i="9"/>
  <c r="F253" i="9"/>
  <c r="B253" i="9" s="1"/>
  <c r="E253" i="9"/>
  <c r="M252" i="9"/>
  <c r="L252" i="9"/>
  <c r="F252" i="9" s="1"/>
  <c r="E252" i="9"/>
  <c r="M251" i="9"/>
  <c r="L251" i="9"/>
  <c r="F251" i="9" s="1"/>
  <c r="B251" i="9" s="1"/>
  <c r="E251" i="9"/>
  <c r="M250" i="9"/>
  <c r="L250" i="9"/>
  <c r="E250" i="9"/>
  <c r="M249" i="9"/>
  <c r="F249" i="9" s="1"/>
  <c r="B249" i="9" s="1"/>
  <c r="L249" i="9"/>
  <c r="E249" i="9"/>
  <c r="M248" i="9"/>
  <c r="L248" i="9"/>
  <c r="F248" i="9"/>
  <c r="E248" i="9"/>
  <c r="B248" i="9" s="1"/>
  <c r="M247" i="9"/>
  <c r="L247" i="9"/>
  <c r="F247" i="9"/>
  <c r="B247" i="9" s="1"/>
  <c r="E247" i="9"/>
  <c r="M246" i="9"/>
  <c r="L246" i="9"/>
  <c r="F246" i="9" s="1"/>
  <c r="E246" i="9"/>
  <c r="B246" i="9" s="1"/>
  <c r="M245" i="9"/>
  <c r="L245" i="9"/>
  <c r="F245" i="9"/>
  <c r="B245" i="9" s="1"/>
  <c r="E245" i="9"/>
  <c r="M244" i="9"/>
  <c r="L244" i="9"/>
  <c r="F244" i="9" s="1"/>
  <c r="E244" i="9"/>
  <c r="M243" i="9"/>
  <c r="L243" i="9"/>
  <c r="F243" i="9" s="1"/>
  <c r="B243" i="9" s="1"/>
  <c r="E243" i="9"/>
  <c r="M242" i="9"/>
  <c r="L242" i="9"/>
  <c r="E242" i="9"/>
  <c r="M241" i="9"/>
  <c r="F241" i="9" s="1"/>
  <c r="B241" i="9" s="1"/>
  <c r="L241" i="9"/>
  <c r="E241" i="9"/>
  <c r="M240" i="9"/>
  <c r="L240" i="9"/>
  <c r="F240" i="9"/>
  <c r="E240" i="9"/>
  <c r="B240" i="9" s="1"/>
  <c r="M239" i="9"/>
  <c r="L239" i="9"/>
  <c r="F239" i="9"/>
  <c r="B239" i="9" s="1"/>
  <c r="E239" i="9"/>
  <c r="M238" i="9"/>
  <c r="L238" i="9"/>
  <c r="F238" i="9" s="1"/>
  <c r="E238" i="9"/>
  <c r="B238" i="9" s="1"/>
  <c r="M237" i="9"/>
  <c r="L237" i="9"/>
  <c r="F237" i="9"/>
  <c r="B237" i="9" s="1"/>
  <c r="E237" i="9"/>
  <c r="M236" i="9"/>
  <c r="L236" i="9"/>
  <c r="F236" i="9" s="1"/>
  <c r="E236" i="9"/>
  <c r="M235" i="9"/>
  <c r="L235" i="9"/>
  <c r="F235" i="9" s="1"/>
  <c r="B235" i="9" s="1"/>
  <c r="E235" i="9"/>
  <c r="M234" i="9"/>
  <c r="L234" i="9"/>
  <c r="E234" i="9"/>
  <c r="M233" i="9"/>
  <c r="F233" i="9" s="1"/>
  <c r="B233" i="9" s="1"/>
  <c r="L233" i="9"/>
  <c r="E233" i="9"/>
  <c r="M232" i="9"/>
  <c r="L232" i="9"/>
  <c r="F232" i="9"/>
  <c r="E232" i="9"/>
  <c r="B232" i="9" s="1"/>
  <c r="M231" i="9"/>
  <c r="L231" i="9"/>
  <c r="F231" i="9"/>
  <c r="B231" i="9" s="1"/>
  <c r="E231" i="9"/>
  <c r="M230" i="9"/>
  <c r="L230" i="9"/>
  <c r="F230" i="9" s="1"/>
  <c r="E230" i="9"/>
  <c r="B230" i="9" s="1"/>
  <c r="M229" i="9"/>
  <c r="L229" i="9"/>
  <c r="F229" i="9"/>
  <c r="B229" i="9" s="1"/>
  <c r="E229" i="9"/>
  <c r="M228" i="9"/>
  <c r="L228" i="9"/>
  <c r="F228" i="9" s="1"/>
  <c r="E228" i="9"/>
  <c r="M227" i="9"/>
  <c r="L227" i="9"/>
  <c r="F227" i="9" s="1"/>
  <c r="B227" i="9" s="1"/>
  <c r="E227" i="9"/>
  <c r="M226" i="9"/>
  <c r="L226" i="9"/>
  <c r="E226" i="9"/>
  <c r="H225" i="9"/>
  <c r="E225" i="9" s="1"/>
  <c r="B225" i="9" s="1"/>
  <c r="G225" i="9"/>
  <c r="F225" i="9"/>
  <c r="M224" i="9"/>
  <c r="L224" i="9"/>
  <c r="F224" i="9"/>
  <c r="E224" i="9"/>
  <c r="B224" i="9" s="1"/>
  <c r="M223" i="9"/>
  <c r="L223" i="9"/>
  <c r="F223" i="9"/>
  <c r="B223" i="9" s="1"/>
  <c r="E223" i="9"/>
  <c r="M222" i="9"/>
  <c r="L222" i="9"/>
  <c r="E222" i="9"/>
  <c r="M221" i="9"/>
  <c r="L221" i="9"/>
  <c r="F221" i="9"/>
  <c r="B221" i="9" s="1"/>
  <c r="E221" i="9"/>
  <c r="M220" i="9"/>
  <c r="L220" i="9"/>
  <c r="F220" i="9" s="1"/>
  <c r="E220" i="9"/>
  <c r="M219" i="9"/>
  <c r="L219" i="9"/>
  <c r="E219" i="9"/>
  <c r="M218" i="9"/>
  <c r="L218" i="9"/>
  <c r="E218" i="9"/>
  <c r="M217" i="9"/>
  <c r="F217" i="9" s="1"/>
  <c r="B217" i="9" s="1"/>
  <c r="L217" i="9"/>
  <c r="E217" i="9"/>
  <c r="M216" i="9"/>
  <c r="L216" i="9"/>
  <c r="E216" i="9"/>
  <c r="M215" i="9"/>
  <c r="L215" i="9"/>
  <c r="F215" i="9"/>
  <c r="B215" i="9" s="1"/>
  <c r="E215" i="9"/>
  <c r="M214" i="9"/>
  <c r="L214" i="9"/>
  <c r="E214" i="9"/>
  <c r="M213" i="9"/>
  <c r="L213" i="9"/>
  <c r="F213" i="9"/>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E158" i="9" s="1"/>
  <c r="B158" i="9" s="1"/>
  <c r="F158" i="9"/>
  <c r="H157" i="9"/>
  <c r="E157" i="9" s="1"/>
  <c r="G157" i="9"/>
  <c r="F157" i="9"/>
  <c r="B157" i="9"/>
  <c r="H156" i="9"/>
  <c r="G156" i="9"/>
  <c r="F156" i="9"/>
  <c r="E156" i="9"/>
  <c r="B156" i="9" s="1"/>
  <c r="H155" i="9"/>
  <c r="G155" i="9"/>
  <c r="E155" i="9" s="1"/>
  <c r="F155" i="9"/>
  <c r="H154" i="9"/>
  <c r="G154" i="9"/>
  <c r="E154" i="9" s="1"/>
  <c r="B154" i="9" s="1"/>
  <c r="F154" i="9"/>
  <c r="H153" i="9"/>
  <c r="E153" i="9" s="1"/>
  <c r="B153" i="9" s="1"/>
  <c r="G153" i="9"/>
  <c r="F153" i="9"/>
  <c r="H152" i="9"/>
  <c r="G152" i="9"/>
  <c r="F152" i="9"/>
  <c r="E152" i="9"/>
  <c r="B152" i="9" s="1"/>
  <c r="H151" i="9"/>
  <c r="G151" i="9"/>
  <c r="E151" i="9" s="1"/>
  <c r="B151" i="9" s="1"/>
  <c r="F151" i="9"/>
  <c r="H150" i="9"/>
  <c r="G150" i="9"/>
  <c r="E150" i="9" s="1"/>
  <c r="B150" i="9" s="1"/>
  <c r="F150" i="9"/>
  <c r="H149" i="9"/>
  <c r="E149" i="9" s="1"/>
  <c r="B149" i="9" s="1"/>
  <c r="G149" i="9"/>
  <c r="F149" i="9"/>
  <c r="H148" i="9"/>
  <c r="G148" i="9"/>
  <c r="F148" i="9"/>
  <c r="E148" i="9"/>
  <c r="B148" i="9" s="1"/>
  <c r="H147" i="9"/>
  <c r="G147" i="9"/>
  <c r="E147" i="9" s="1"/>
  <c r="B147" i="9" s="1"/>
  <c r="F147" i="9"/>
  <c r="H146" i="9"/>
  <c r="G146" i="9"/>
  <c r="E146" i="9" s="1"/>
  <c r="B146" i="9" s="1"/>
  <c r="F146" i="9"/>
  <c r="H145" i="9"/>
  <c r="E145" i="9" s="1"/>
  <c r="B145" i="9" s="1"/>
  <c r="G145" i="9"/>
  <c r="F145" i="9"/>
  <c r="H144" i="9"/>
  <c r="G144" i="9"/>
  <c r="F144" i="9"/>
  <c r="E144" i="9"/>
  <c r="B144" i="9" s="1"/>
  <c r="H143" i="9"/>
  <c r="G143" i="9"/>
  <c r="E143" i="9" s="1"/>
  <c r="B143" i="9" s="1"/>
  <c r="F143" i="9"/>
  <c r="F142" i="9"/>
  <c r="H141" i="9"/>
  <c r="E141" i="9" s="1"/>
  <c r="B141" i="9" s="1"/>
  <c r="G141" i="9"/>
  <c r="F141" i="9"/>
  <c r="H140" i="9"/>
  <c r="G140" i="9"/>
  <c r="F140" i="9"/>
  <c r="E140" i="9"/>
  <c r="B140" i="9" s="1"/>
  <c r="H139" i="9"/>
  <c r="G139" i="9"/>
  <c r="E139" i="9" s="1"/>
  <c r="B139" i="9" s="1"/>
  <c r="F139" i="9"/>
  <c r="H138" i="9"/>
  <c r="G138" i="9"/>
  <c r="E138" i="9" s="1"/>
  <c r="B138" i="9" s="1"/>
  <c r="F138" i="9"/>
  <c r="H137" i="9"/>
  <c r="E137" i="9" s="1"/>
  <c r="B137" i="9" s="1"/>
  <c r="G137" i="9"/>
  <c r="F137" i="9"/>
  <c r="H136" i="9"/>
  <c r="G136" i="9"/>
  <c r="F136" i="9"/>
  <c r="E136" i="9"/>
  <c r="B136" i="9" s="1"/>
  <c r="H135" i="9"/>
  <c r="G135" i="9"/>
  <c r="E135" i="9" s="1"/>
  <c r="B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B130" i="9" s="1"/>
  <c r="F130" i="9"/>
  <c r="H129" i="9"/>
  <c r="E129" i="9" s="1"/>
  <c r="B129" i="9" s="1"/>
  <c r="G129" i="9"/>
  <c r="F129" i="9"/>
  <c r="H128" i="9"/>
  <c r="G128" i="9"/>
  <c r="F128" i="9"/>
  <c r="E128" i="9"/>
  <c r="B128" i="9" s="1"/>
  <c r="H127" i="9"/>
  <c r="G127" i="9"/>
  <c r="E127" i="9" s="1"/>
  <c r="B127" i="9" s="1"/>
  <c r="F127" i="9"/>
  <c r="H126" i="9"/>
  <c r="G126" i="9"/>
  <c r="E126" i="9" s="1"/>
  <c r="B126" i="9" s="1"/>
  <c r="F126" i="9"/>
  <c r="H125" i="9"/>
  <c r="E125" i="9" s="1"/>
  <c r="B125" i="9" s="1"/>
  <c r="G125" i="9"/>
  <c r="F125" i="9"/>
  <c r="H124" i="9"/>
  <c r="G124" i="9"/>
  <c r="E124" i="9" s="1"/>
  <c r="B124" i="9" s="1"/>
  <c r="F124" i="9"/>
  <c r="H123" i="9"/>
  <c r="E123" i="9" s="1"/>
  <c r="B123" i="9" s="1"/>
  <c r="G123" i="9"/>
  <c r="F123" i="9"/>
  <c r="H122" i="9"/>
  <c r="G122" i="9"/>
  <c r="F122" i="9"/>
  <c r="E122" i="9"/>
  <c r="B122" i="9" s="1"/>
  <c r="H121" i="9"/>
  <c r="G121" i="9"/>
  <c r="E121" i="9" s="1"/>
  <c r="F121" i="9"/>
  <c r="H120" i="9"/>
  <c r="G120" i="9"/>
  <c r="E120" i="9" s="1"/>
  <c r="B120" i="9" s="1"/>
  <c r="F120" i="9"/>
  <c r="H119" i="9"/>
  <c r="E119" i="9" s="1"/>
  <c r="B119" i="9" s="1"/>
  <c r="G119" i="9"/>
  <c r="F119" i="9"/>
  <c r="H118" i="9"/>
  <c r="G118" i="9"/>
  <c r="F118" i="9"/>
  <c r="E118" i="9"/>
  <c r="B118" i="9" s="1"/>
  <c r="H117" i="9"/>
  <c r="G117" i="9"/>
  <c r="E117" i="9" s="1"/>
  <c r="F117" i="9"/>
  <c r="H116" i="9"/>
  <c r="G116" i="9"/>
  <c r="E116" i="9" s="1"/>
  <c r="B116" i="9" s="1"/>
  <c r="F116" i="9"/>
  <c r="H115" i="9"/>
  <c r="E115" i="9" s="1"/>
  <c r="B115" i="9" s="1"/>
  <c r="G115" i="9"/>
  <c r="F115" i="9"/>
  <c r="H114" i="9"/>
  <c r="G114" i="9"/>
  <c r="F114" i="9"/>
  <c r="E114" i="9"/>
  <c r="B114" i="9" s="1"/>
  <c r="H113" i="9"/>
  <c r="G113" i="9"/>
  <c r="E113" i="9" s="1"/>
  <c r="F113" i="9"/>
  <c r="H112" i="9"/>
  <c r="G112" i="9"/>
  <c r="E112" i="9" s="1"/>
  <c r="B112" i="9" s="1"/>
  <c r="F112" i="9"/>
  <c r="H111" i="9"/>
  <c r="E111" i="9" s="1"/>
  <c r="B111" i="9" s="1"/>
  <c r="G111" i="9"/>
  <c r="F111" i="9"/>
  <c r="H110" i="9"/>
  <c r="G110" i="9"/>
  <c r="F110" i="9"/>
  <c r="E110" i="9"/>
  <c r="B110" i="9" s="1"/>
  <c r="H109" i="9"/>
  <c r="G109" i="9"/>
  <c r="E109" i="9" s="1"/>
  <c r="F109" i="9"/>
  <c r="H108" i="9"/>
  <c r="G108" i="9"/>
  <c r="E108" i="9" s="1"/>
  <c r="B108" i="9" s="1"/>
  <c r="F108" i="9"/>
  <c r="H107" i="9"/>
  <c r="E107" i="9" s="1"/>
  <c r="B107" i="9" s="1"/>
  <c r="G107" i="9"/>
  <c r="F107" i="9"/>
  <c r="H106" i="9"/>
  <c r="G106" i="9"/>
  <c r="F106" i="9"/>
  <c r="E106" i="9"/>
  <c r="B106" i="9" s="1"/>
  <c r="H105" i="9"/>
  <c r="G105" i="9"/>
  <c r="E105" i="9" s="1"/>
  <c r="F105" i="9"/>
  <c r="H104" i="9"/>
  <c r="G104" i="9"/>
  <c r="E104" i="9" s="1"/>
  <c r="B104" i="9" s="1"/>
  <c r="F104" i="9"/>
  <c r="H103" i="9"/>
  <c r="E103" i="9" s="1"/>
  <c r="B103" i="9" s="1"/>
  <c r="G103" i="9"/>
  <c r="F103" i="9"/>
  <c r="H102" i="9"/>
  <c r="G102" i="9"/>
  <c r="F102" i="9"/>
  <c r="E102" i="9"/>
  <c r="B102" i="9" s="1"/>
  <c r="H101" i="9"/>
  <c r="G101" i="9"/>
  <c r="E101" i="9" s="1"/>
  <c r="F101" i="9"/>
  <c r="H100" i="9"/>
  <c r="G100" i="9"/>
  <c r="E100" i="9" s="1"/>
  <c r="B100" i="9" s="1"/>
  <c r="F100" i="9"/>
  <c r="H99" i="9"/>
  <c r="E99" i="9" s="1"/>
  <c r="B99" i="9" s="1"/>
  <c r="G99" i="9"/>
  <c r="F99" i="9"/>
  <c r="H98" i="9"/>
  <c r="G98" i="9"/>
  <c r="F98" i="9"/>
  <c r="E98" i="9"/>
  <c r="B98" i="9" s="1"/>
  <c r="H97" i="9"/>
  <c r="G97" i="9"/>
  <c r="E97" i="9" s="1"/>
  <c r="F97" i="9"/>
  <c r="H96" i="9"/>
  <c r="G96" i="9"/>
  <c r="E96" i="9" s="1"/>
  <c r="B96" i="9" s="1"/>
  <c r="F96" i="9"/>
  <c r="H95" i="9"/>
  <c r="E95" i="9" s="1"/>
  <c r="B95" i="9" s="1"/>
  <c r="G95" i="9"/>
  <c r="F95" i="9"/>
  <c r="H94" i="9"/>
  <c r="G94" i="9"/>
  <c r="F94" i="9"/>
  <c r="E94" i="9"/>
  <c r="B94" i="9" s="1"/>
  <c r="H93" i="9"/>
  <c r="G93" i="9"/>
  <c r="E93" i="9" s="1"/>
  <c r="F93" i="9"/>
  <c r="H92" i="9"/>
  <c r="G92" i="9"/>
  <c r="E92" i="9" s="1"/>
  <c r="B92" i="9" s="1"/>
  <c r="F92" i="9"/>
  <c r="H91" i="9"/>
  <c r="E91" i="9" s="1"/>
  <c r="B91" i="9" s="1"/>
  <c r="G91" i="9"/>
  <c r="F91" i="9"/>
  <c r="H90" i="9"/>
  <c r="G90" i="9"/>
  <c r="F90" i="9"/>
  <c r="E90" i="9"/>
  <c r="B90" i="9" s="1"/>
  <c r="H89" i="9"/>
  <c r="G89" i="9"/>
  <c r="E89" i="9" s="1"/>
  <c r="F89" i="9"/>
  <c r="H88" i="9"/>
  <c r="G88" i="9"/>
  <c r="E88" i="9" s="1"/>
  <c r="B88" i="9" s="1"/>
  <c r="F88" i="9"/>
  <c r="H87" i="9"/>
  <c r="E87" i="9" s="1"/>
  <c r="B87" i="9" s="1"/>
  <c r="G87" i="9"/>
  <c r="F87" i="9"/>
  <c r="H86" i="9"/>
  <c r="G86" i="9"/>
  <c r="F86" i="9"/>
  <c r="E86" i="9"/>
  <c r="B86" i="9" s="1"/>
  <c r="H85" i="9"/>
  <c r="G85" i="9"/>
  <c r="E85" i="9" s="1"/>
  <c r="F85" i="9"/>
  <c r="H84" i="9"/>
  <c r="G84" i="9"/>
  <c r="E84" i="9" s="1"/>
  <c r="B84" i="9" s="1"/>
  <c r="F84" i="9"/>
  <c r="H83" i="9"/>
  <c r="E83" i="9" s="1"/>
  <c r="B83" i="9" s="1"/>
  <c r="G83" i="9"/>
  <c r="F83" i="9"/>
  <c r="H82" i="9"/>
  <c r="G82" i="9"/>
  <c r="F82" i="9"/>
  <c r="E82" i="9"/>
  <c r="B82" i="9" s="1"/>
  <c r="H81" i="9"/>
  <c r="G81" i="9"/>
  <c r="E81" i="9" s="1"/>
  <c r="F81" i="9"/>
  <c r="H80" i="9"/>
  <c r="G80" i="9"/>
  <c r="E80" i="9" s="1"/>
  <c r="B80" i="9" s="1"/>
  <c r="F80" i="9"/>
  <c r="H79" i="9"/>
  <c r="E79" i="9" s="1"/>
  <c r="B79" i="9" s="1"/>
  <c r="G79" i="9"/>
  <c r="F79" i="9"/>
  <c r="H78" i="9"/>
  <c r="G78" i="9"/>
  <c r="F78" i="9"/>
  <c r="E78" i="9"/>
  <c r="B78" i="9" s="1"/>
  <c r="H77" i="9"/>
  <c r="G77" i="9"/>
  <c r="E77" i="9" s="1"/>
  <c r="F77" i="9"/>
  <c r="H76" i="9"/>
  <c r="G76" i="9"/>
  <c r="E76" i="9" s="1"/>
  <c r="B76" i="9" s="1"/>
  <c r="F76" i="9"/>
  <c r="H75" i="9"/>
  <c r="E75" i="9" s="1"/>
  <c r="B75" i="9" s="1"/>
  <c r="G75" i="9"/>
  <c r="F75" i="9"/>
  <c r="H74" i="9"/>
  <c r="G74" i="9"/>
  <c r="F74" i="9"/>
  <c r="E74" i="9"/>
  <c r="B74" i="9" s="1"/>
  <c r="H73" i="9"/>
  <c r="G73" i="9"/>
  <c r="E73" i="9" s="1"/>
  <c r="F73" i="9"/>
  <c r="H72" i="9"/>
  <c r="G72" i="9"/>
  <c r="E72" i="9" s="1"/>
  <c r="B72" i="9" s="1"/>
  <c r="F72" i="9"/>
  <c r="H71" i="9"/>
  <c r="E71" i="9" s="1"/>
  <c r="B71" i="9" s="1"/>
  <c r="G71" i="9"/>
  <c r="F71" i="9"/>
  <c r="H70" i="9"/>
  <c r="G70" i="9"/>
  <c r="F70" i="9"/>
  <c r="E70" i="9"/>
  <c r="B70" i="9" s="1"/>
  <c r="H69" i="9"/>
  <c r="G69" i="9"/>
  <c r="E69" i="9" s="1"/>
  <c r="F69" i="9"/>
  <c r="H68" i="9"/>
  <c r="G68" i="9"/>
  <c r="E68" i="9" s="1"/>
  <c r="B68" i="9" s="1"/>
  <c r="F68" i="9"/>
  <c r="H67" i="9"/>
  <c r="E67" i="9" s="1"/>
  <c r="B67" i="9" s="1"/>
  <c r="G67" i="9"/>
  <c r="F67" i="9"/>
  <c r="H66" i="9"/>
  <c r="G66" i="9"/>
  <c r="F66" i="9"/>
  <c r="E66" i="9"/>
  <c r="B66" i="9" s="1"/>
  <c r="H65" i="9"/>
  <c r="G65" i="9"/>
  <c r="E65" i="9" s="1"/>
  <c r="F65" i="9"/>
  <c r="H64" i="9"/>
  <c r="G64" i="9"/>
  <c r="E64" i="9" s="1"/>
  <c r="B64" i="9" s="1"/>
  <c r="F64" i="9"/>
  <c r="H63" i="9"/>
  <c r="E63" i="9" s="1"/>
  <c r="B63" i="9" s="1"/>
  <c r="G63" i="9"/>
  <c r="F63" i="9"/>
  <c r="H62" i="9"/>
  <c r="G62" i="9"/>
  <c r="F62" i="9"/>
  <c r="E62" i="9"/>
  <c r="B62" i="9" s="1"/>
  <c r="H61" i="9"/>
  <c r="G61" i="9"/>
  <c r="E61" i="9" s="1"/>
  <c r="F61" i="9"/>
  <c r="H60" i="9"/>
  <c r="G60" i="9"/>
  <c r="E60" i="9" s="1"/>
  <c r="B60" i="9" s="1"/>
  <c r="F60" i="9"/>
  <c r="H59" i="9"/>
  <c r="E59" i="9" s="1"/>
  <c r="B59" i="9" s="1"/>
  <c r="G59" i="9"/>
  <c r="F59" i="9"/>
  <c r="H58" i="9"/>
  <c r="G58" i="9"/>
  <c r="F58" i="9"/>
  <c r="E58" i="9"/>
  <c r="B58" i="9" s="1"/>
  <c r="H57" i="9"/>
  <c r="G57" i="9"/>
  <c r="E57" i="9" s="1"/>
  <c r="F57" i="9"/>
  <c r="H56" i="9"/>
  <c r="G56" i="9"/>
  <c r="E56" i="9" s="1"/>
  <c r="B56" i="9" s="1"/>
  <c r="F56" i="9"/>
  <c r="H55" i="9"/>
  <c r="E55" i="9" s="1"/>
  <c r="B55" i="9" s="1"/>
  <c r="G55" i="9"/>
  <c r="F55" i="9"/>
  <c r="H54" i="9"/>
  <c r="G54" i="9"/>
  <c r="F54" i="9"/>
  <c r="E54" i="9"/>
  <c r="B54" i="9" s="1"/>
  <c r="H53" i="9"/>
  <c r="G53" i="9"/>
  <c r="E53" i="9" s="1"/>
  <c r="F53" i="9"/>
  <c r="H52" i="9"/>
  <c r="G52" i="9"/>
  <c r="E52" i="9" s="1"/>
  <c r="B52" i="9" s="1"/>
  <c r="F52" i="9"/>
  <c r="H51" i="9"/>
  <c r="E51" i="9" s="1"/>
  <c r="B51" i="9" s="1"/>
  <c r="G51" i="9"/>
  <c r="F51" i="9"/>
  <c r="H50" i="9"/>
  <c r="G50" i="9"/>
  <c r="F50" i="9"/>
  <c r="E50" i="9"/>
  <c r="B50" i="9" s="1"/>
  <c r="H49" i="9"/>
  <c r="G49" i="9"/>
  <c r="E49" i="9" s="1"/>
  <c r="F49" i="9"/>
  <c r="H48" i="9"/>
  <c r="G48" i="9"/>
  <c r="E48" i="9" s="1"/>
  <c r="B48" i="9" s="1"/>
  <c r="F48" i="9"/>
  <c r="H47" i="9"/>
  <c r="E47" i="9" s="1"/>
  <c r="B47" i="9" s="1"/>
  <c r="G47" i="9"/>
  <c r="F47" i="9"/>
  <c r="H46" i="9"/>
  <c r="G46" i="9"/>
  <c r="F46" i="9"/>
  <c r="H45" i="9"/>
  <c r="G45" i="9"/>
  <c r="E45" i="9" s="1"/>
  <c r="F45" i="9"/>
  <c r="H44" i="9"/>
  <c r="G44" i="9"/>
  <c r="E44" i="9" s="1"/>
  <c r="B44" i="9" s="1"/>
  <c r="F44" i="9"/>
  <c r="H43" i="9"/>
  <c r="E43" i="9" s="1"/>
  <c r="B43" i="9" s="1"/>
  <c r="G43" i="9"/>
  <c r="F43" i="9"/>
  <c r="H42" i="9"/>
  <c r="G42" i="9"/>
  <c r="F42" i="9"/>
  <c r="E42" i="9"/>
  <c r="B42" i="9" s="1"/>
  <c r="H41" i="9"/>
  <c r="G41" i="9"/>
  <c r="E41" i="9" s="1"/>
  <c r="F41" i="9"/>
  <c r="H40" i="9"/>
  <c r="G40" i="9"/>
  <c r="F40" i="9"/>
  <c r="H39" i="9"/>
  <c r="G39" i="9"/>
  <c r="F39" i="9"/>
  <c r="H38" i="9"/>
  <c r="G38" i="9"/>
  <c r="F38" i="9"/>
  <c r="E38" i="9"/>
  <c r="B38" i="9" s="1"/>
  <c r="H37" i="9"/>
  <c r="G37" i="9"/>
  <c r="F37" i="9"/>
  <c r="H36" i="9"/>
  <c r="G36" i="9"/>
  <c r="E36" i="9" s="1"/>
  <c r="B36" i="9" s="1"/>
  <c r="F36" i="9"/>
  <c r="H35" i="9"/>
  <c r="E35" i="9" s="1"/>
  <c r="B35" i="9" s="1"/>
  <c r="G35" i="9"/>
  <c r="F35" i="9"/>
  <c r="H34" i="9"/>
  <c r="G34" i="9"/>
  <c r="F34" i="9"/>
  <c r="E34" i="9"/>
  <c r="B34" i="9" s="1"/>
  <c r="H33" i="9"/>
  <c r="G33" i="9"/>
  <c r="E33" i="9" s="1"/>
  <c r="F33" i="9"/>
  <c r="H32" i="9"/>
  <c r="G32" i="9"/>
  <c r="E32" i="9" s="1"/>
  <c r="B32" i="9" s="1"/>
  <c r="F32" i="9"/>
  <c r="H31" i="9"/>
  <c r="E31" i="9" s="1"/>
  <c r="B31" i="9" s="1"/>
  <c r="G31" i="9"/>
  <c r="F31" i="9"/>
  <c r="H30" i="9"/>
  <c r="G30" i="9"/>
  <c r="F30" i="9"/>
  <c r="E30" i="9"/>
  <c r="B30" i="9" s="1"/>
  <c r="H29" i="9"/>
  <c r="G29" i="9"/>
  <c r="E29" i="9" s="1"/>
  <c r="F29" i="9"/>
  <c r="H28" i="9"/>
  <c r="G28" i="9"/>
  <c r="E28" i="9" s="1"/>
  <c r="B28" i="9" s="1"/>
  <c r="F28" i="9"/>
  <c r="H27" i="9"/>
  <c r="G27" i="9"/>
  <c r="F27" i="9"/>
  <c r="H26" i="9"/>
  <c r="G26" i="9"/>
  <c r="F26" i="9"/>
  <c r="E26" i="9"/>
  <c r="B26" i="9" s="1"/>
  <c r="H25" i="9"/>
  <c r="G25" i="9"/>
  <c r="F25" i="9"/>
  <c r="H24" i="9"/>
  <c r="G24" i="9"/>
  <c r="E24" i="9" s="1"/>
  <c r="B24" i="9" s="1"/>
  <c r="F24" i="9"/>
  <c r="H23" i="9"/>
  <c r="E23" i="9" s="1"/>
  <c r="B23" i="9" s="1"/>
  <c r="G23" i="9"/>
  <c r="F23" i="9"/>
  <c r="H22" i="9"/>
  <c r="G22" i="9"/>
  <c r="F22" i="9"/>
  <c r="H21" i="9"/>
  <c r="G21" i="9"/>
  <c r="E21" i="9" s="1"/>
  <c r="F21" i="9"/>
  <c r="F20" i="9"/>
  <c r="F4" i="9"/>
  <c r="O3" i="9"/>
  <c r="G274" i="9" s="1"/>
  <c r="E274" i="9" s="1"/>
  <c r="B274" i="9" s="1"/>
  <c r="I3" i="9"/>
  <c r="G188" i="9" s="1"/>
  <c r="E188" i="9" s="1"/>
  <c r="B188" i="9" s="1"/>
  <c r="H3" i="9"/>
  <c r="G3" i="9"/>
  <c r="D101" i="8"/>
  <c r="C1576" i="1" s="1"/>
  <c r="D95" i="8"/>
  <c r="D90" i="8"/>
  <c r="D85" i="8"/>
  <c r="D80" i="8"/>
  <c r="D75" i="8"/>
  <c r="D70" i="8"/>
  <c r="D65" i="8"/>
  <c r="D60" i="8"/>
  <c r="D55" i="8"/>
  <c r="D49" i="8" s="1"/>
  <c r="C1524" i="1" s="1"/>
  <c r="G1524" i="1" s="1"/>
  <c r="D50" i="8"/>
  <c r="D44" i="8"/>
  <c r="D36" i="8"/>
  <c r="D26" i="8"/>
  <c r="D18" i="8"/>
  <c r="D8" i="8"/>
  <c r="D6" i="8" s="1"/>
  <c r="E44" i="7"/>
  <c r="D1475" i="1" s="1"/>
  <c r="G1475" i="1" s="1"/>
  <c r="D44" i="7"/>
  <c r="E39" i="7"/>
  <c r="D1470" i="1" s="1"/>
  <c r="D39" i="7"/>
  <c r="E30" i="7"/>
  <c r="D30" i="7"/>
  <c r="E23" i="7"/>
  <c r="D23" i="7"/>
  <c r="E7" i="7"/>
  <c r="E6" i="7" s="1"/>
  <c r="D7" i="7"/>
  <c r="F140" i="6"/>
  <c r="F139" i="6"/>
  <c r="F138" i="6"/>
  <c r="F137" i="6"/>
  <c r="F136" i="6"/>
  <c r="F135" i="6"/>
  <c r="F134" i="6"/>
  <c r="F133" i="6"/>
  <c r="F132" i="6"/>
  <c r="F131" i="6"/>
  <c r="F130" i="6"/>
  <c r="E130" i="6"/>
  <c r="E129" i="6" s="1"/>
  <c r="D130" i="6"/>
  <c r="F129" i="6"/>
  <c r="D129" i="6"/>
  <c r="F128" i="6"/>
  <c r="F127" i="6"/>
  <c r="F126" i="6"/>
  <c r="F125" i="6"/>
  <c r="F124" i="6"/>
  <c r="F123" i="6"/>
  <c r="F122" i="6"/>
  <c r="E122" i="6"/>
  <c r="D122" i="6"/>
  <c r="F121" i="6"/>
  <c r="F120" i="6"/>
  <c r="F119" i="6"/>
  <c r="E118" i="6"/>
  <c r="D118" i="6"/>
  <c r="F118" i="6" s="1"/>
  <c r="F117" i="6"/>
  <c r="F116" i="6"/>
  <c r="E115" i="6"/>
  <c r="E114" i="6" s="1"/>
  <c r="D115" i="6"/>
  <c r="D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D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D258" i="5"/>
  <c r="F258" i="5" s="1"/>
  <c r="F257" i="5"/>
  <c r="F256" i="5"/>
  <c r="F255" i="5"/>
  <c r="F254" i="5"/>
  <c r="F253" i="5"/>
  <c r="F252" i="5"/>
  <c r="F251" i="5"/>
  <c r="F250" i="5"/>
  <c r="E250" i="5"/>
  <c r="D250" i="5"/>
  <c r="F249" i="5"/>
  <c r="F248" i="5"/>
  <c r="F247" i="5"/>
  <c r="E246" i="5"/>
  <c r="E245" i="5" s="1"/>
  <c r="D1222" i="1" s="1"/>
  <c r="D246" i="5"/>
  <c r="F244" i="5"/>
  <c r="F243" i="5"/>
  <c r="E242" i="5"/>
  <c r="D242" i="5"/>
  <c r="F242" i="5" s="1"/>
  <c r="F241" i="5"/>
  <c r="F240" i="5"/>
  <c r="E239" i="5"/>
  <c r="E238" i="5" s="1"/>
  <c r="D239" i="5"/>
  <c r="D238" i="5"/>
  <c r="F236" i="5"/>
  <c r="F235" i="5"/>
  <c r="E234" i="5"/>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E207" i="5"/>
  <c r="E206" i="5" s="1"/>
  <c r="H292" i="9" s="1"/>
  <c r="D207" i="5"/>
  <c r="F207" i="5" s="1"/>
  <c r="F205" i="5"/>
  <c r="F204" i="5"/>
  <c r="F203" i="5"/>
  <c r="F202" i="5"/>
  <c r="F201" i="5"/>
  <c r="F200" i="5"/>
  <c r="F199" i="5"/>
  <c r="E198" i="5"/>
  <c r="D198" i="5"/>
  <c r="F198" i="5" s="1"/>
  <c r="F197" i="5"/>
  <c r="F196" i="5"/>
  <c r="F195" i="5"/>
  <c r="F194" i="5"/>
  <c r="F193" i="5"/>
  <c r="F192" i="5"/>
  <c r="E191" i="5"/>
  <c r="E190" i="5" s="1"/>
  <c r="H291" i="9" s="1"/>
  <c r="D191" i="5"/>
  <c r="F191" i="5" s="1"/>
  <c r="D190" i="5"/>
  <c r="F189" i="5"/>
  <c r="F188" i="5"/>
  <c r="F187" i="5"/>
  <c r="F186" i="5"/>
  <c r="F185" i="5"/>
  <c r="F184" i="5"/>
  <c r="F183" i="5"/>
  <c r="F182" i="5"/>
  <c r="F181" i="5"/>
  <c r="E180" i="5"/>
  <c r="D180" i="5"/>
  <c r="F179" i="5"/>
  <c r="F178" i="5"/>
  <c r="E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F145" i="5"/>
  <c r="F144" i="5"/>
  <c r="F143" i="5"/>
  <c r="E142" i="5"/>
  <c r="E134" i="5" s="1"/>
  <c r="D142" i="5"/>
  <c r="F142" i="5" s="1"/>
  <c r="F141" i="5"/>
  <c r="F140" i="5"/>
  <c r="F139" i="5"/>
  <c r="F138" i="5"/>
  <c r="F137" i="5"/>
  <c r="F136" i="5"/>
  <c r="F135" i="5"/>
  <c r="E135" i="5"/>
  <c r="D135" i="5"/>
  <c r="D134" i="5" s="1"/>
  <c r="F134" i="5" s="1"/>
  <c r="F133" i="5"/>
  <c r="F132" i="5"/>
  <c r="F131" i="5"/>
  <c r="F130" i="5"/>
  <c r="F129" i="5"/>
  <c r="F128" i="5"/>
  <c r="F127" i="5"/>
  <c r="F126" i="5"/>
  <c r="E126" i="5"/>
  <c r="D126" i="5"/>
  <c r="F125" i="5"/>
  <c r="F124" i="5"/>
  <c r="F123" i="5"/>
  <c r="F122" i="5"/>
  <c r="F121" i="5"/>
  <c r="F120" i="5"/>
  <c r="E119" i="5"/>
  <c r="D119" i="5"/>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G286" i="9" s="1"/>
  <c r="D87" i="5"/>
  <c r="F87" i="5" s="1"/>
  <c r="F86" i="5"/>
  <c r="F85" i="5"/>
  <c r="F84" i="5"/>
  <c r="F83" i="5"/>
  <c r="F82" i="5"/>
  <c r="F81" i="5"/>
  <c r="F80" i="5"/>
  <c r="F79" i="5"/>
  <c r="E79" i="5"/>
  <c r="D79" i="5"/>
  <c r="D78" i="5" s="1"/>
  <c r="E78" i="5"/>
  <c r="F77" i="5"/>
  <c r="F76" i="5"/>
  <c r="F75" i="5"/>
  <c r="F74" i="5"/>
  <c r="F73" i="5"/>
  <c r="F72" i="5"/>
  <c r="F71" i="5"/>
  <c r="E70" i="5"/>
  <c r="E69" i="5" s="1"/>
  <c r="D70" i="5"/>
  <c r="F67" i="5"/>
  <c r="F66" i="5"/>
  <c r="F65" i="5"/>
  <c r="F64" i="5"/>
  <c r="E63" i="5"/>
  <c r="D63" i="5"/>
  <c r="F63" i="5" s="1"/>
  <c r="F62" i="5"/>
  <c r="F61" i="5"/>
  <c r="F60" i="5"/>
  <c r="F59" i="5"/>
  <c r="F58" i="5"/>
  <c r="F57" i="5"/>
  <c r="E56" i="5"/>
  <c r="D56" i="5"/>
  <c r="F56" i="5" s="1"/>
  <c r="F55" i="5"/>
  <c r="F54" i="5"/>
  <c r="F53" i="5"/>
  <c r="E52" i="5"/>
  <c r="D52" i="5"/>
  <c r="F51" i="5"/>
  <c r="F50" i="5"/>
  <c r="F49" i="5"/>
  <c r="F48" i="5"/>
  <c r="F47" i="5"/>
  <c r="F46" i="5"/>
  <c r="E45" i="5"/>
  <c r="D45" i="5"/>
  <c r="F44" i="5"/>
  <c r="F43" i="5"/>
  <c r="F42" i="5"/>
  <c r="F41" i="5"/>
  <c r="E41" i="5"/>
  <c r="D41" i="5"/>
  <c r="F40" i="5"/>
  <c r="F39" i="5"/>
  <c r="F38" i="5"/>
  <c r="F37" i="5"/>
  <c r="F36" i="5"/>
  <c r="E35" i="5"/>
  <c r="D35" i="5"/>
  <c r="F34" i="5"/>
  <c r="F33" i="5"/>
  <c r="F32" i="5"/>
  <c r="F31" i="5"/>
  <c r="F30" i="5"/>
  <c r="F29" i="5"/>
  <c r="E29" i="5"/>
  <c r="D29" i="5"/>
  <c r="F28" i="5"/>
  <c r="F27" i="5"/>
  <c r="F26" i="5"/>
  <c r="F25" i="5"/>
  <c r="F24" i="5"/>
  <c r="F23" i="5"/>
  <c r="F22" i="5"/>
  <c r="F21" i="5"/>
  <c r="F20" i="5"/>
  <c r="E19" i="5"/>
  <c r="D19" i="5"/>
  <c r="F18" i="5"/>
  <c r="F17" i="5"/>
  <c r="F16" i="5"/>
  <c r="F15" i="5"/>
  <c r="F14" i="5"/>
  <c r="E13" i="5"/>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F626" i="4"/>
  <c r="E626" i="4"/>
  <c r="E625" i="4" s="1"/>
  <c r="D626"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2" i="9" s="1"/>
  <c r="D603" i="4"/>
  <c r="G142" i="9" s="1"/>
  <c r="F602" i="4"/>
  <c r="F601" i="4"/>
  <c r="F600" i="4"/>
  <c r="E599" i="4"/>
  <c r="E593" i="4" s="1"/>
  <c r="D599" i="4"/>
  <c r="F599" i="4" s="1"/>
  <c r="F598" i="4"/>
  <c r="F597" i="4"/>
  <c r="F596" i="4"/>
  <c r="F595" i="4"/>
  <c r="E594" i="4"/>
  <c r="D594" i="4"/>
  <c r="F594" i="4" s="1"/>
  <c r="F592" i="4"/>
  <c r="F591" i="4"/>
  <c r="E590" i="4"/>
  <c r="D590" i="4"/>
  <c r="F590" i="4" s="1"/>
  <c r="F589" i="4"/>
  <c r="F588" i="4"/>
  <c r="E587" i="4"/>
  <c r="D587" i="4"/>
  <c r="F587" i="4" s="1"/>
  <c r="F586" i="4"/>
  <c r="E585" i="4"/>
  <c r="D585" i="4"/>
  <c r="F584" i="4"/>
  <c r="F583" i="4"/>
  <c r="F582" i="4"/>
  <c r="F581" i="4"/>
  <c r="E581" i="4"/>
  <c r="D581" i="4"/>
  <c r="E580" i="4"/>
  <c r="F579" i="4"/>
  <c r="F578" i="4"/>
  <c r="F577" i="4"/>
  <c r="E577" i="4"/>
  <c r="D577" i="4"/>
  <c r="F576" i="4"/>
  <c r="F575" i="4"/>
  <c r="E574" i="4"/>
  <c r="D574" i="4"/>
  <c r="F574" i="4" s="1"/>
  <c r="F573" i="4"/>
  <c r="F572" i="4"/>
  <c r="E571" i="4"/>
  <c r="D571" i="4"/>
  <c r="F571" i="4" s="1"/>
  <c r="F570" i="4"/>
  <c r="F569" i="4"/>
  <c r="F568" i="4"/>
  <c r="E568" i="4"/>
  <c r="E567" i="4" s="1"/>
  <c r="D568"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E529" i="4" s="1"/>
  <c r="D535" i="4"/>
  <c r="F535" i="4" s="1"/>
  <c r="F534" i="4"/>
  <c r="F533" i="4"/>
  <c r="F532" i="4"/>
  <c r="F531" i="4"/>
  <c r="E530" i="4"/>
  <c r="D530" i="4"/>
  <c r="E528" i="4"/>
  <c r="F527" i="4"/>
  <c r="F526" i="4"/>
  <c r="F525" i="4"/>
  <c r="E525" i="4"/>
  <c r="D525" i="4"/>
  <c r="F524" i="4"/>
  <c r="F523" i="4"/>
  <c r="E522" i="4"/>
  <c r="D522" i="4"/>
  <c r="F522" i="4" s="1"/>
  <c r="F521" i="4"/>
  <c r="F520" i="4"/>
  <c r="E519" i="4"/>
  <c r="E515" i="4" s="1"/>
  <c r="D519" i="4"/>
  <c r="F519" i="4" s="1"/>
  <c r="F518" i="4"/>
  <c r="F517" i="4"/>
  <c r="F516" i="4"/>
  <c r="E516" i="4"/>
  <c r="D516" i="4"/>
  <c r="D515" i="4"/>
  <c r="F515" i="4" s="1"/>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D485" i="4"/>
  <c r="F485" i="4" s="1"/>
  <c r="D484" i="4"/>
  <c r="F484" i="4" s="1"/>
  <c r="F483" i="4"/>
  <c r="F482" i="4"/>
  <c r="E481" i="4"/>
  <c r="D481" i="4"/>
  <c r="F481" i="4" s="1"/>
  <c r="F480" i="4"/>
  <c r="F479" i="4"/>
  <c r="F478" i="4"/>
  <c r="E478" i="4"/>
  <c r="D478" i="4"/>
  <c r="F477" i="4"/>
  <c r="F476" i="4"/>
  <c r="F475" i="4"/>
  <c r="F474" i="4"/>
  <c r="E473" i="4"/>
  <c r="D473" i="4"/>
  <c r="F473" i="4" s="1"/>
  <c r="D472" i="4"/>
  <c r="F472" i="4" s="1"/>
  <c r="F471" i="4"/>
  <c r="F470" i="4"/>
  <c r="E469" i="4"/>
  <c r="D469" i="4"/>
  <c r="F469" i="4" s="1"/>
  <c r="F468" i="4"/>
  <c r="F467" i="4"/>
  <c r="F466" i="4"/>
  <c r="E466" i="4"/>
  <c r="E459" i="4" s="1"/>
  <c r="D466" i="4"/>
  <c r="F465" i="4"/>
  <c r="F464" i="4"/>
  <c r="F463" i="4"/>
  <c r="E463" i="4"/>
  <c r="D463" i="4"/>
  <c r="F462" i="4"/>
  <c r="F461" i="4"/>
  <c r="E460" i="4"/>
  <c r="D460" i="4"/>
  <c r="F458" i="4"/>
  <c r="F457" i="4"/>
  <c r="F456"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D422" i="4"/>
  <c r="E418" i="4"/>
  <c r="D418" i="4"/>
  <c r="E417" i="4"/>
  <c r="D417" i="4"/>
  <c r="F417" i="4" s="1"/>
  <c r="E416" i="4"/>
  <c r="D411" i="1" s="1"/>
  <c r="D416" i="4"/>
  <c r="F411" i="4"/>
  <c r="F410" i="4"/>
  <c r="F409" i="4"/>
  <c r="F406" i="4"/>
  <c r="F405" i="4"/>
  <c r="F404" i="4"/>
  <c r="F403" i="4"/>
  <c r="E402" i="4"/>
  <c r="D402" i="4"/>
  <c r="F402" i="4" s="1"/>
  <c r="F401" i="4"/>
  <c r="E400" i="4"/>
  <c r="D400" i="4"/>
  <c r="F400" i="4" s="1"/>
  <c r="F399" i="4"/>
  <c r="F398" i="4"/>
  <c r="F397" i="4"/>
  <c r="E397" i="4"/>
  <c r="D397" i="4"/>
  <c r="E396"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E351" i="4" s="1"/>
  <c r="D356" i="4"/>
  <c r="F355" i="4"/>
  <c r="F354" i="4"/>
  <c r="F353" i="4"/>
  <c r="F352" i="4"/>
  <c r="E352" i="4"/>
  <c r="D352" i="4"/>
  <c r="F349" i="4"/>
  <c r="E348" i="4"/>
  <c r="D348" i="4"/>
  <c r="F348" i="4" s="1"/>
  <c r="F347" i="4"/>
  <c r="F346" i="4"/>
  <c r="F345" i="4"/>
  <c r="E345" i="4"/>
  <c r="D345" i="4"/>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E311" i="4" s="1"/>
  <c r="D312" i="4"/>
  <c r="F312" i="4" s="1"/>
  <c r="F310" i="4"/>
  <c r="F309" i="4"/>
  <c r="F308" i="4"/>
  <c r="F307" i="4"/>
  <c r="F306" i="4"/>
  <c r="F305" i="4"/>
  <c r="E304" i="4"/>
  <c r="E299" i="4" s="1"/>
  <c r="E298" i="4" s="1"/>
  <c r="D304" i="4"/>
  <c r="F303" i="4"/>
  <c r="F302" i="4"/>
  <c r="F301" i="4"/>
  <c r="F300" i="4"/>
  <c r="E300" i="4"/>
  <c r="D300"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E263" i="4" s="1"/>
  <c r="D268" i="4"/>
  <c r="F267" i="4"/>
  <c r="F266" i="4"/>
  <c r="F265" i="4"/>
  <c r="E264" i="4"/>
  <c r="D264" i="4"/>
  <c r="F262" i="4"/>
  <c r="F261" i="4"/>
  <c r="F260" i="4"/>
  <c r="E259" i="4"/>
  <c r="D259" i="4"/>
  <c r="F259" i="4" s="1"/>
  <c r="F258" i="4"/>
  <c r="F257" i="4"/>
  <c r="F256" i="4"/>
  <c r="F255" i="4"/>
  <c r="F254" i="4"/>
  <c r="E253" i="4"/>
  <c r="E252" i="4" s="1"/>
  <c r="D253" i="4"/>
  <c r="F253" i="4" s="1"/>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E224" i="4" s="1"/>
  <c r="D225" i="4"/>
  <c r="F225" i="4" s="1"/>
  <c r="D224" i="4"/>
  <c r="F224" i="4" s="1"/>
  <c r="F223" i="4"/>
  <c r="F222" i="4"/>
  <c r="F221" i="4"/>
  <c r="F220" i="4"/>
  <c r="F219" i="4"/>
  <c r="E219" i="4"/>
  <c r="D219" i="4"/>
  <c r="F218" i="4"/>
  <c r="F217" i="4"/>
  <c r="E216" i="4"/>
  <c r="D216" i="4"/>
  <c r="E215" i="4"/>
  <c r="F214" i="4"/>
  <c r="F213" i="4"/>
  <c r="F212" i="4"/>
  <c r="F211" i="4"/>
  <c r="E210" i="4"/>
  <c r="E196" i="4" s="1"/>
  <c r="D192" i="1" s="1"/>
  <c r="D210" i="4"/>
  <c r="F209" i="4"/>
  <c r="F208" i="4"/>
  <c r="F207" i="4"/>
  <c r="F206" i="4"/>
  <c r="F205" i="4"/>
  <c r="F204" i="4"/>
  <c r="F203" i="4"/>
  <c r="E202" i="4"/>
  <c r="D202" i="4"/>
  <c r="F201" i="4"/>
  <c r="F200" i="4"/>
  <c r="F199" i="4"/>
  <c r="F198" i="4"/>
  <c r="F197" i="4"/>
  <c r="E197" i="4"/>
  <c r="D197" i="4"/>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F140" i="4"/>
  <c r="E140" i="4"/>
  <c r="E139" i="4" s="1"/>
  <c r="D140" i="4"/>
  <c r="D139" i="4"/>
  <c r="F139" i="4" s="1"/>
  <c r="F138" i="4"/>
  <c r="F137" i="4"/>
  <c r="F136" i="4"/>
  <c r="F135" i="4"/>
  <c r="E134" i="4"/>
  <c r="E133" i="4" s="1"/>
  <c r="D129" i="1" s="1"/>
  <c r="D134" i="4"/>
  <c r="F132" i="4"/>
  <c r="F131" i="4"/>
  <c r="F130" i="4"/>
  <c r="F129" i="4"/>
  <c r="F128" i="4"/>
  <c r="E128" i="4"/>
  <c r="D128" i="4"/>
  <c r="F127" i="4"/>
  <c r="F126" i="4"/>
  <c r="E125" i="4"/>
  <c r="D125" i="4"/>
  <c r="F125" i="4" s="1"/>
  <c r="E124" i="4"/>
  <c r="F123" i="4"/>
  <c r="F122" i="4"/>
  <c r="F121" i="4"/>
  <c r="E120" i="4"/>
  <c r="D120" i="4"/>
  <c r="F120" i="4" s="1"/>
  <c r="F119" i="4"/>
  <c r="F118" i="4"/>
  <c r="F117" i="4"/>
  <c r="F116" i="4"/>
  <c r="F115" i="4"/>
  <c r="F114" i="4"/>
  <c r="F113" i="4"/>
  <c r="E112" i="4"/>
  <c r="D112" i="4"/>
  <c r="F111" i="4"/>
  <c r="F110" i="4"/>
  <c r="F109" i="4"/>
  <c r="F108"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F81" i="4"/>
  <c r="F80" i="4"/>
  <c r="F79" i="4"/>
  <c r="F78" i="4"/>
  <c r="F77" i="4"/>
  <c r="E77" i="4"/>
  <c r="D77" i="4"/>
  <c r="F76" i="4"/>
  <c r="F75" i="4"/>
  <c r="E74" i="4"/>
  <c r="D74" i="4"/>
  <c r="F74" i="4" s="1"/>
  <c r="F73" i="4"/>
  <c r="F72" i="4"/>
  <c r="E71" i="4"/>
  <c r="D71" i="4"/>
  <c r="F71" i="4" s="1"/>
  <c r="F70" i="4"/>
  <c r="F69" i="4"/>
  <c r="F68" i="4"/>
  <c r="E68" i="4"/>
  <c r="D68" i="4"/>
  <c r="F67" i="4"/>
  <c r="F66" i="4"/>
  <c r="F65" i="4"/>
  <c r="E65" i="4"/>
  <c r="D65" i="4"/>
  <c r="F64" i="4"/>
  <c r="F63" i="4"/>
  <c r="E62" i="4"/>
  <c r="D62" i="4"/>
  <c r="F62" i="4" s="1"/>
  <c r="F61" i="4"/>
  <c r="F60" i="4"/>
  <c r="E59" i="4"/>
  <c r="D59" i="4"/>
  <c r="F59" i="4" s="1"/>
  <c r="F58" i="4"/>
  <c r="F57" i="4"/>
  <c r="F56" i="4"/>
  <c r="F55" i="4"/>
  <c r="E54" i="4"/>
  <c r="D54" i="4"/>
  <c r="F54" i="4" s="1"/>
  <c r="F53" i="4"/>
  <c r="F52" i="4"/>
  <c r="E51" i="4"/>
  <c r="E50" i="4" s="1"/>
  <c r="D51" i="4"/>
  <c r="F51" i="4" s="1"/>
  <c r="F49" i="4"/>
  <c r="F48" i="4"/>
  <c r="F47" i="4"/>
  <c r="F46" i="4"/>
  <c r="F45" i="4"/>
  <c r="E45" i="4"/>
  <c r="D45" i="4"/>
  <c r="F44" i="4"/>
  <c r="E44" i="4"/>
  <c r="D44"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D7" i="4"/>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I24" i="3"/>
  <c r="H24" i="3"/>
  <c r="G24" i="3"/>
  <c r="B24" i="3"/>
  <c r="G23" i="3"/>
  <c r="B23" i="3"/>
  <c r="G22" i="3"/>
  <c r="B22" i="3"/>
  <c r="G21" i="3"/>
  <c r="B21" i="3"/>
  <c r="G20" i="3"/>
  <c r="B20" i="3"/>
  <c r="G19" i="3"/>
  <c r="B19" i="3"/>
  <c r="G18" i="3"/>
  <c r="B18" i="3"/>
  <c r="G17" i="3"/>
  <c r="B17" i="3"/>
  <c r="G16" i="3"/>
  <c r="B16" i="3"/>
  <c r="H10" i="3" a="1"/>
  <c r="H10" i="3" s="1"/>
  <c r="L3" i="9" s="1"/>
  <c r="H1580" i="1"/>
  <c r="C1580" i="1"/>
  <c r="G1580" i="1" s="1"/>
  <c r="C1579" i="1"/>
  <c r="C1578" i="1"/>
  <c r="H1577" i="1"/>
  <c r="G1577" i="1"/>
  <c r="C1577" i="1"/>
  <c r="C1575" i="1"/>
  <c r="C1574" i="1"/>
  <c r="H1573" i="1"/>
  <c r="G1573" i="1"/>
  <c r="C1573" i="1"/>
  <c r="C1572" i="1"/>
  <c r="G1572" i="1" s="1"/>
  <c r="C1571" i="1"/>
  <c r="C1570" i="1"/>
  <c r="H1569" i="1"/>
  <c r="G1569" i="1"/>
  <c r="C1569" i="1"/>
  <c r="H1568" i="1"/>
  <c r="C1568" i="1"/>
  <c r="G1568" i="1" s="1"/>
  <c r="C1567" i="1"/>
  <c r="C1566" i="1"/>
  <c r="H1565" i="1"/>
  <c r="G1565" i="1"/>
  <c r="C1565" i="1"/>
  <c r="H1564" i="1"/>
  <c r="C1564" i="1"/>
  <c r="G1564" i="1" s="1"/>
  <c r="C1563" i="1"/>
  <c r="C1562" i="1"/>
  <c r="H1561" i="1"/>
  <c r="G1561" i="1"/>
  <c r="C1561" i="1"/>
  <c r="C1560" i="1"/>
  <c r="C1559" i="1"/>
  <c r="C1558" i="1"/>
  <c r="H1557" i="1"/>
  <c r="G1557" i="1"/>
  <c r="C1557" i="1"/>
  <c r="C1556" i="1"/>
  <c r="G1556" i="1" s="1"/>
  <c r="C1555" i="1"/>
  <c r="C1554" i="1"/>
  <c r="H1553" i="1"/>
  <c r="G1553" i="1"/>
  <c r="C1553" i="1"/>
  <c r="H1552" i="1"/>
  <c r="C1552" i="1"/>
  <c r="G1552" i="1" s="1"/>
  <c r="C1551" i="1"/>
  <c r="C1550" i="1"/>
  <c r="H1549" i="1"/>
  <c r="G1549" i="1"/>
  <c r="C1549" i="1"/>
  <c r="H1548" i="1"/>
  <c r="C1548" i="1"/>
  <c r="G1548" i="1" s="1"/>
  <c r="C1547" i="1"/>
  <c r="C1546" i="1"/>
  <c r="H1545" i="1"/>
  <c r="G1545" i="1"/>
  <c r="C1545" i="1"/>
  <c r="C1544" i="1"/>
  <c r="C1543" i="1"/>
  <c r="C1542" i="1"/>
  <c r="H1541" i="1"/>
  <c r="G1541" i="1"/>
  <c r="C1541" i="1"/>
  <c r="C1540" i="1"/>
  <c r="G1540" i="1" s="1"/>
  <c r="C1539" i="1"/>
  <c r="C1538" i="1"/>
  <c r="H1537" i="1"/>
  <c r="G1537" i="1"/>
  <c r="C1537" i="1"/>
  <c r="H1536" i="1"/>
  <c r="C1536" i="1"/>
  <c r="G1536" i="1" s="1"/>
  <c r="C1535" i="1"/>
  <c r="C1534" i="1"/>
  <c r="H1533" i="1"/>
  <c r="G1533" i="1"/>
  <c r="C1533" i="1"/>
  <c r="H1532" i="1"/>
  <c r="C1532" i="1"/>
  <c r="G1532" i="1" s="1"/>
  <c r="C1531" i="1"/>
  <c r="C1530" i="1"/>
  <c r="H1529" i="1"/>
  <c r="G1529" i="1"/>
  <c r="C1529" i="1"/>
  <c r="C1528" i="1"/>
  <c r="C1527" i="1"/>
  <c r="C1526" i="1"/>
  <c r="H1525" i="1"/>
  <c r="G1525" i="1"/>
  <c r="C1525" i="1"/>
  <c r="C1523" i="1"/>
  <c r="C1522" i="1"/>
  <c r="H1521" i="1"/>
  <c r="G1521" i="1"/>
  <c r="C1521" i="1"/>
  <c r="H1520" i="1"/>
  <c r="C1520" i="1"/>
  <c r="G1520" i="1" s="1"/>
  <c r="C1519" i="1"/>
  <c r="G1516" i="1"/>
  <c r="C1516" i="1"/>
  <c r="H1516" i="1" s="1"/>
  <c r="G1515" i="1"/>
  <c r="C1515" i="1"/>
  <c r="H1515" i="1" s="1"/>
  <c r="H1514" i="1"/>
  <c r="C1514" i="1"/>
  <c r="G1514" i="1" s="1"/>
  <c r="H1513" i="1"/>
  <c r="G1513" i="1"/>
  <c r="C1513" i="1"/>
  <c r="H1512" i="1"/>
  <c r="G1512" i="1"/>
  <c r="C1512" i="1"/>
  <c r="G1511" i="1"/>
  <c r="C1511" i="1"/>
  <c r="H1511" i="1" s="1"/>
  <c r="C1510" i="1"/>
  <c r="G1510" i="1" s="1"/>
  <c r="G1509" i="1"/>
  <c r="C1509" i="1"/>
  <c r="H1509" i="1" s="1"/>
  <c r="G1508" i="1"/>
  <c r="C1508" i="1"/>
  <c r="H1508" i="1" s="1"/>
  <c r="G1507" i="1"/>
  <c r="C1507" i="1"/>
  <c r="H1507" i="1" s="1"/>
  <c r="H1506" i="1"/>
  <c r="C1506" i="1"/>
  <c r="G1506" i="1" s="1"/>
  <c r="H1505" i="1"/>
  <c r="G1505" i="1"/>
  <c r="C1505" i="1"/>
  <c r="H1504" i="1"/>
  <c r="G1504" i="1"/>
  <c r="C1504" i="1"/>
  <c r="G1503" i="1"/>
  <c r="C1503" i="1"/>
  <c r="H1503" i="1" s="1"/>
  <c r="H1502" i="1"/>
  <c r="C1502" i="1"/>
  <c r="G1502" i="1" s="1"/>
  <c r="C1500" i="1"/>
  <c r="G1500" i="1" s="1"/>
  <c r="C1498" i="1"/>
  <c r="H1497" i="1"/>
  <c r="G1497" i="1"/>
  <c r="C1497" i="1"/>
  <c r="H1496" i="1"/>
  <c r="C1496" i="1"/>
  <c r="G1496" i="1" s="1"/>
  <c r="C1495" i="1"/>
  <c r="C1494" i="1"/>
  <c r="H1493" i="1"/>
  <c r="G1493" i="1"/>
  <c r="C1493" i="1"/>
  <c r="H1492" i="1"/>
  <c r="C1492" i="1"/>
  <c r="G1492" i="1" s="1"/>
  <c r="C1491" i="1"/>
  <c r="C1490" i="1"/>
  <c r="H1489" i="1"/>
  <c r="G1489" i="1"/>
  <c r="C1489" i="1"/>
  <c r="C1488" i="1"/>
  <c r="C1487" i="1"/>
  <c r="C1486" i="1"/>
  <c r="C1485" i="1"/>
  <c r="H1485" i="1" s="1"/>
  <c r="C1484" i="1"/>
  <c r="G1484" i="1" s="1"/>
  <c r="C1483" i="1"/>
  <c r="C1482" i="1"/>
  <c r="C1480" i="1"/>
  <c r="D1479" i="1"/>
  <c r="C1479" i="1"/>
  <c r="D1478" i="1"/>
  <c r="C1478" i="1"/>
  <c r="D1477" i="1"/>
  <c r="C1477" i="1"/>
  <c r="D1476" i="1"/>
  <c r="C1476" i="1"/>
  <c r="C1475" i="1"/>
  <c r="G1474" i="1"/>
  <c r="D1474" i="1"/>
  <c r="C1474" i="1"/>
  <c r="D1473" i="1"/>
  <c r="G1473" i="1" s="1"/>
  <c r="C1473" i="1"/>
  <c r="D1472" i="1"/>
  <c r="C1472" i="1"/>
  <c r="G1472" i="1" s="1"/>
  <c r="D1471" i="1"/>
  <c r="G1471" i="1" s="1"/>
  <c r="C1471" i="1"/>
  <c r="D1468" i="1"/>
  <c r="C1468" i="1"/>
  <c r="G1468" i="1" s="1"/>
  <c r="D1467" i="1"/>
  <c r="C1467" i="1"/>
  <c r="G1467" i="1" s="1"/>
  <c r="D1466" i="1"/>
  <c r="C1466" i="1"/>
  <c r="G1466" i="1" s="1"/>
  <c r="D1465" i="1"/>
  <c r="C1465" i="1"/>
  <c r="G1465" i="1" s="1"/>
  <c r="D1464" i="1"/>
  <c r="C1464" i="1"/>
  <c r="G1464" i="1" s="1"/>
  <c r="D1463" i="1"/>
  <c r="C1463" i="1"/>
  <c r="G1463" i="1" s="1"/>
  <c r="D1462" i="1"/>
  <c r="C1462" i="1"/>
  <c r="G1462" i="1" s="1"/>
  <c r="D1461" i="1"/>
  <c r="C1461" i="1"/>
  <c r="D1460" i="1"/>
  <c r="C1460" i="1"/>
  <c r="D1459" i="1"/>
  <c r="C1459" i="1"/>
  <c r="D1458" i="1"/>
  <c r="C1458" i="1"/>
  <c r="D1457" i="1"/>
  <c r="C1457" i="1"/>
  <c r="D1456" i="1"/>
  <c r="C1456" i="1"/>
  <c r="D1455" i="1"/>
  <c r="C1455" i="1"/>
  <c r="D1454" i="1"/>
  <c r="D1452" i="1"/>
  <c r="C1452" i="1"/>
  <c r="G1452" i="1" s="1"/>
  <c r="D1451" i="1"/>
  <c r="C1451" i="1"/>
  <c r="G1451" i="1" s="1"/>
  <c r="D1450" i="1"/>
  <c r="C1450" i="1"/>
  <c r="G1450" i="1" s="1"/>
  <c r="D1449" i="1"/>
  <c r="C1449" i="1"/>
  <c r="D1448" i="1"/>
  <c r="C1448" i="1"/>
  <c r="G1448" i="1" s="1"/>
  <c r="D1447" i="1"/>
  <c r="C1447" i="1"/>
  <c r="G1447" i="1" s="1"/>
  <c r="D1446" i="1"/>
  <c r="C1446" i="1"/>
  <c r="G1446" i="1" s="1"/>
  <c r="D1445" i="1"/>
  <c r="C1445" i="1"/>
  <c r="D1444" i="1"/>
  <c r="C1444" i="1"/>
  <c r="D1443" i="1"/>
  <c r="C1443" i="1"/>
  <c r="D1442" i="1"/>
  <c r="C1442" i="1"/>
  <c r="D1441" i="1"/>
  <c r="C1441" i="1"/>
  <c r="D1440" i="1"/>
  <c r="C1440" i="1"/>
  <c r="D1439" i="1"/>
  <c r="C1439" i="1"/>
  <c r="D1438" i="1"/>
  <c r="D1434" i="1"/>
  <c r="G1434" i="1" s="1"/>
  <c r="C1434" i="1"/>
  <c r="H1433" i="1"/>
  <c r="D1433" i="1"/>
  <c r="G1433" i="1" s="1"/>
  <c r="C1433" i="1"/>
  <c r="H1432" i="1"/>
  <c r="D1432" i="1"/>
  <c r="G1432" i="1" s="1"/>
  <c r="C1432" i="1"/>
  <c r="D1431" i="1"/>
  <c r="C1431" i="1"/>
  <c r="D1430" i="1"/>
  <c r="G1430" i="1" s="1"/>
  <c r="C1430" i="1"/>
  <c r="H1429" i="1"/>
  <c r="D1429" i="1"/>
  <c r="G1429" i="1" s="1"/>
  <c r="C1429" i="1"/>
  <c r="H1428" i="1"/>
  <c r="D1428" i="1"/>
  <c r="G1428" i="1" s="1"/>
  <c r="C1428" i="1"/>
  <c r="D1427" i="1"/>
  <c r="C1427" i="1"/>
  <c r="D1426" i="1"/>
  <c r="G1426" i="1" s="1"/>
  <c r="C1426" i="1"/>
  <c r="H1425" i="1"/>
  <c r="D1425" i="1"/>
  <c r="G1425" i="1" s="1"/>
  <c r="C1425" i="1"/>
  <c r="H1424" i="1"/>
  <c r="D1424" i="1"/>
  <c r="G1424" i="1" s="1"/>
  <c r="C1424" i="1"/>
  <c r="D1423" i="1"/>
  <c r="C1423" i="1"/>
  <c r="D1422" i="1"/>
  <c r="G1422" i="1" s="1"/>
  <c r="C1422" i="1"/>
  <c r="H1421" i="1"/>
  <c r="D1421" i="1"/>
  <c r="G1421" i="1" s="1"/>
  <c r="C1421" i="1"/>
  <c r="D1420" i="1"/>
  <c r="C1420" i="1"/>
  <c r="H1420" i="1" s="1"/>
  <c r="D1419" i="1"/>
  <c r="C1419" i="1"/>
  <c r="D1418" i="1"/>
  <c r="G1418" i="1" s="1"/>
  <c r="C1418" i="1"/>
  <c r="H1417" i="1"/>
  <c r="D1417" i="1"/>
  <c r="G1417" i="1" s="1"/>
  <c r="C1417" i="1"/>
  <c r="H1416" i="1"/>
  <c r="D1416" i="1"/>
  <c r="G1416" i="1" s="1"/>
  <c r="C1416" i="1"/>
  <c r="D1415" i="1"/>
  <c r="C1415" i="1"/>
  <c r="D1414" i="1"/>
  <c r="G1414" i="1" s="1"/>
  <c r="C1414" i="1"/>
  <c r="H1413" i="1"/>
  <c r="D1413" i="1"/>
  <c r="G1413" i="1" s="1"/>
  <c r="C1413" i="1"/>
  <c r="H1412" i="1"/>
  <c r="D1412" i="1"/>
  <c r="G1412" i="1" s="1"/>
  <c r="C1412" i="1"/>
  <c r="D1411" i="1"/>
  <c r="C1411" i="1"/>
  <c r="D1410" i="1"/>
  <c r="G1410" i="1" s="1"/>
  <c r="C1410" i="1"/>
  <c r="D1409" i="1"/>
  <c r="C1409" i="1"/>
  <c r="H1409" i="1" s="1"/>
  <c r="D1407" i="1"/>
  <c r="G1407" i="1" s="1"/>
  <c r="C1407" i="1"/>
  <c r="H1406" i="1"/>
  <c r="D1406" i="1"/>
  <c r="G1406" i="1" s="1"/>
  <c r="C1406" i="1"/>
  <c r="H1405" i="1"/>
  <c r="D1405" i="1"/>
  <c r="G1405" i="1" s="1"/>
  <c r="C1405" i="1"/>
  <c r="D1404" i="1"/>
  <c r="C1404" i="1"/>
  <c r="D1403" i="1"/>
  <c r="G1403" i="1" s="1"/>
  <c r="C1403" i="1"/>
  <c r="H1402" i="1"/>
  <c r="D1402" i="1"/>
  <c r="G1402" i="1" s="1"/>
  <c r="C1402" i="1"/>
  <c r="H1401" i="1"/>
  <c r="D1401" i="1"/>
  <c r="G1401" i="1" s="1"/>
  <c r="C1401" i="1"/>
  <c r="D1400" i="1"/>
  <c r="C1400" i="1"/>
  <c r="D1399" i="1"/>
  <c r="G1399" i="1" s="1"/>
  <c r="C1399" i="1"/>
  <c r="H1398" i="1"/>
  <c r="D1398" i="1"/>
  <c r="G1398" i="1" s="1"/>
  <c r="C1398" i="1"/>
  <c r="H1397" i="1"/>
  <c r="D1397" i="1"/>
  <c r="G1397" i="1" s="1"/>
  <c r="C1397" i="1"/>
  <c r="D1396" i="1"/>
  <c r="C1396" i="1"/>
  <c r="D1395" i="1"/>
  <c r="G1395" i="1" s="1"/>
  <c r="C1395" i="1"/>
  <c r="H1394" i="1"/>
  <c r="D1394" i="1"/>
  <c r="G1394" i="1" s="1"/>
  <c r="C1394" i="1"/>
  <c r="H1393" i="1"/>
  <c r="D1393" i="1"/>
  <c r="G1393" i="1" s="1"/>
  <c r="C1393" i="1"/>
  <c r="D1392" i="1"/>
  <c r="C1392" i="1"/>
  <c r="D1391" i="1"/>
  <c r="G1391" i="1" s="1"/>
  <c r="C1391" i="1"/>
  <c r="H1390" i="1"/>
  <c r="D1390" i="1"/>
  <c r="G1390" i="1" s="1"/>
  <c r="C1390" i="1"/>
  <c r="H1389" i="1"/>
  <c r="D1389" i="1"/>
  <c r="G1389" i="1" s="1"/>
  <c r="C1389" i="1"/>
  <c r="D1388" i="1"/>
  <c r="C1388" i="1"/>
  <c r="D1387" i="1"/>
  <c r="G1387" i="1" s="1"/>
  <c r="C1387" i="1"/>
  <c r="H1386" i="1"/>
  <c r="D1386" i="1"/>
  <c r="G1386" i="1" s="1"/>
  <c r="C1386" i="1"/>
  <c r="H1385" i="1"/>
  <c r="D1385" i="1"/>
  <c r="G1385" i="1" s="1"/>
  <c r="C1385" i="1"/>
  <c r="D1384" i="1"/>
  <c r="C1384" i="1"/>
  <c r="D1383" i="1"/>
  <c r="D1382" i="1"/>
  <c r="G1382" i="1" s="1"/>
  <c r="C1382" i="1"/>
  <c r="D1381" i="1"/>
  <c r="C1381" i="1"/>
  <c r="D1380" i="1"/>
  <c r="G1380" i="1" s="1"/>
  <c r="C1380" i="1"/>
  <c r="H1379" i="1"/>
  <c r="D1379" i="1"/>
  <c r="G1379" i="1" s="1"/>
  <c r="C1379" i="1"/>
  <c r="H1378" i="1"/>
  <c r="D1378" i="1"/>
  <c r="G1378" i="1" s="1"/>
  <c r="C1378" i="1"/>
  <c r="D1377" i="1"/>
  <c r="C1377" i="1"/>
  <c r="D1376" i="1"/>
  <c r="G1376" i="1" s="1"/>
  <c r="C1376" i="1"/>
  <c r="H1375" i="1"/>
  <c r="D1375" i="1"/>
  <c r="G1375" i="1" s="1"/>
  <c r="C1375" i="1"/>
  <c r="D1374" i="1"/>
  <c r="G1374" i="1" s="1"/>
  <c r="C1374" i="1"/>
  <c r="D1373" i="1"/>
  <c r="H1373" i="1" s="1"/>
  <c r="C1373" i="1"/>
  <c r="G1372" i="1"/>
  <c r="D1372" i="1"/>
  <c r="H1372" i="1" s="1"/>
  <c r="C1372" i="1"/>
  <c r="G1371" i="1"/>
  <c r="D1371" i="1"/>
  <c r="H1371" i="1" s="1"/>
  <c r="C1371" i="1"/>
  <c r="D1370" i="1"/>
  <c r="H1370" i="1" s="1"/>
  <c r="C1370" i="1"/>
  <c r="D1369" i="1"/>
  <c r="H1369" i="1" s="1"/>
  <c r="C1369" i="1"/>
  <c r="G1368" i="1"/>
  <c r="D1368" i="1"/>
  <c r="H1368" i="1" s="1"/>
  <c r="C1368" i="1"/>
  <c r="G1367" i="1"/>
  <c r="D1367" i="1"/>
  <c r="H1367" i="1" s="1"/>
  <c r="C1367" i="1"/>
  <c r="D1366" i="1"/>
  <c r="H1366" i="1" s="1"/>
  <c r="C1366" i="1"/>
  <c r="D1365" i="1"/>
  <c r="H1365" i="1" s="1"/>
  <c r="C1365" i="1"/>
  <c r="G1364" i="1"/>
  <c r="D1364" i="1"/>
  <c r="H1364" i="1" s="1"/>
  <c r="C1364" i="1"/>
  <c r="G1363" i="1"/>
  <c r="D1363" i="1"/>
  <c r="H1363" i="1" s="1"/>
  <c r="C1363" i="1"/>
  <c r="D1362" i="1"/>
  <c r="H1362" i="1" s="1"/>
  <c r="C1362" i="1"/>
  <c r="D1361" i="1"/>
  <c r="H1361" i="1" s="1"/>
  <c r="C1361" i="1"/>
  <c r="G1360" i="1"/>
  <c r="D1360" i="1"/>
  <c r="H1360" i="1" s="1"/>
  <c r="C1360" i="1"/>
  <c r="G1359" i="1"/>
  <c r="D1359" i="1"/>
  <c r="H1359" i="1" s="1"/>
  <c r="C1359" i="1"/>
  <c r="D1358" i="1"/>
  <c r="H1358" i="1" s="1"/>
  <c r="C1358" i="1"/>
  <c r="D1357" i="1"/>
  <c r="H1357" i="1" s="1"/>
  <c r="C1357" i="1"/>
  <c r="G1356" i="1"/>
  <c r="D1356" i="1"/>
  <c r="H1356" i="1" s="1"/>
  <c r="C1356" i="1"/>
  <c r="G1355" i="1"/>
  <c r="D1355" i="1"/>
  <c r="H1355" i="1" s="1"/>
  <c r="C1355" i="1"/>
  <c r="D1354" i="1"/>
  <c r="H1354" i="1" s="1"/>
  <c r="C1354" i="1"/>
  <c r="D1353" i="1"/>
  <c r="H1353" i="1" s="1"/>
  <c r="C1353" i="1"/>
  <c r="G1352" i="1"/>
  <c r="D1352" i="1"/>
  <c r="H1352" i="1" s="1"/>
  <c r="C1352" i="1"/>
  <c r="G1351" i="1"/>
  <c r="D1351" i="1"/>
  <c r="H1351" i="1" s="1"/>
  <c r="C1351" i="1"/>
  <c r="D1350" i="1"/>
  <c r="H1350" i="1" s="1"/>
  <c r="C1350" i="1"/>
  <c r="D1349" i="1"/>
  <c r="H1349" i="1" s="1"/>
  <c r="C1349" i="1"/>
  <c r="G1348" i="1"/>
  <c r="D1348" i="1"/>
  <c r="H1348" i="1" s="1"/>
  <c r="C1348" i="1"/>
  <c r="G1347" i="1"/>
  <c r="D1347" i="1"/>
  <c r="H1347" i="1" s="1"/>
  <c r="C1347" i="1"/>
  <c r="D1346" i="1"/>
  <c r="H1346" i="1" s="1"/>
  <c r="C1346" i="1"/>
  <c r="D1345" i="1"/>
  <c r="H1345" i="1" s="1"/>
  <c r="C1345" i="1"/>
  <c r="G1344" i="1"/>
  <c r="D1344" i="1"/>
  <c r="H1344" i="1" s="1"/>
  <c r="C1344" i="1"/>
  <c r="G1343" i="1"/>
  <c r="D1343" i="1"/>
  <c r="H1343" i="1" s="1"/>
  <c r="C1343" i="1"/>
  <c r="D1342" i="1"/>
  <c r="H1342" i="1" s="1"/>
  <c r="C1342" i="1"/>
  <c r="D1341" i="1"/>
  <c r="H1341" i="1" s="1"/>
  <c r="C1341" i="1"/>
  <c r="G1340" i="1"/>
  <c r="D1340" i="1"/>
  <c r="H1340" i="1" s="1"/>
  <c r="C1340" i="1"/>
  <c r="G1339" i="1"/>
  <c r="D1339" i="1"/>
  <c r="H1339" i="1" s="1"/>
  <c r="C1339" i="1"/>
  <c r="D1338" i="1"/>
  <c r="H1338" i="1" s="1"/>
  <c r="C1338" i="1"/>
  <c r="D1337" i="1"/>
  <c r="H1337" i="1" s="1"/>
  <c r="C1337" i="1"/>
  <c r="G1336" i="1"/>
  <c r="D1336" i="1"/>
  <c r="H1336" i="1" s="1"/>
  <c r="C1336" i="1"/>
  <c r="G1335" i="1"/>
  <c r="D1335" i="1"/>
  <c r="H1335" i="1" s="1"/>
  <c r="C1335" i="1"/>
  <c r="D1334" i="1"/>
  <c r="H1334" i="1" s="1"/>
  <c r="C1334" i="1"/>
  <c r="D1333" i="1"/>
  <c r="H1333" i="1" s="1"/>
  <c r="C1333" i="1"/>
  <c r="G1332" i="1"/>
  <c r="D1332" i="1"/>
  <c r="H1332" i="1" s="1"/>
  <c r="C1332" i="1"/>
  <c r="G1331" i="1"/>
  <c r="D1331" i="1"/>
  <c r="H1331" i="1" s="1"/>
  <c r="C1331" i="1"/>
  <c r="D1330" i="1"/>
  <c r="H1330" i="1" s="1"/>
  <c r="C1330"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G1256" i="1"/>
  <c r="D1256" i="1"/>
  <c r="C1256" i="1"/>
  <c r="D1255" i="1"/>
  <c r="C1255" i="1"/>
  <c r="G1255" i="1" s="1"/>
  <c r="D1254" i="1"/>
  <c r="C1254" i="1"/>
  <c r="H1254" i="1" s="1"/>
  <c r="G1253" i="1"/>
  <c r="D1253" i="1"/>
  <c r="C1253" i="1"/>
  <c r="G1252" i="1"/>
  <c r="D1252" i="1"/>
  <c r="C1252" i="1"/>
  <c r="D1251" i="1"/>
  <c r="C1251" i="1"/>
  <c r="G1251" i="1" s="1"/>
  <c r="D1250" i="1"/>
  <c r="C1250" i="1"/>
  <c r="H1250" i="1" s="1"/>
  <c r="G1249" i="1"/>
  <c r="D1249" i="1"/>
  <c r="C1249" i="1"/>
  <c r="H1249" i="1" s="1"/>
  <c r="G1248" i="1"/>
  <c r="D1248" i="1"/>
  <c r="C1248" i="1"/>
  <c r="D1247" i="1"/>
  <c r="C1247" i="1"/>
  <c r="G1247" i="1" s="1"/>
  <c r="D1246" i="1"/>
  <c r="C1246" i="1"/>
  <c r="H1246" i="1" s="1"/>
  <c r="G1245" i="1"/>
  <c r="D1245" i="1"/>
  <c r="C1245" i="1"/>
  <c r="H1245" i="1" s="1"/>
  <c r="G1244" i="1"/>
  <c r="D1244" i="1"/>
  <c r="C1244" i="1"/>
  <c r="D1243" i="1"/>
  <c r="C1243" i="1"/>
  <c r="G1243" i="1" s="1"/>
  <c r="D1242" i="1"/>
  <c r="C1242" i="1"/>
  <c r="H1242" i="1" s="1"/>
  <c r="D1241" i="1"/>
  <c r="G1241" i="1" s="1"/>
  <c r="C1241" i="1"/>
  <c r="D1240" i="1"/>
  <c r="C1240" i="1"/>
  <c r="D1239" i="1"/>
  <c r="C1239" i="1"/>
  <c r="G1239" i="1" s="1"/>
  <c r="D1238" i="1"/>
  <c r="C1238" i="1"/>
  <c r="H1238" i="1" s="1"/>
  <c r="G1237" i="1"/>
  <c r="D1237" i="1"/>
  <c r="C1237" i="1"/>
  <c r="H1237" i="1" s="1"/>
  <c r="G1236" i="1"/>
  <c r="D1236" i="1"/>
  <c r="C1236" i="1"/>
  <c r="D1235" i="1"/>
  <c r="C1235" i="1"/>
  <c r="G1235" i="1" s="1"/>
  <c r="D1234" i="1"/>
  <c r="C1234" i="1"/>
  <c r="H1234" i="1" s="1"/>
  <c r="G1233" i="1"/>
  <c r="D1233" i="1"/>
  <c r="C1233" i="1"/>
  <c r="H1233" i="1" s="1"/>
  <c r="D1232" i="1"/>
  <c r="C1232" i="1"/>
  <c r="D1231" i="1"/>
  <c r="C1231" i="1"/>
  <c r="G1231" i="1" s="1"/>
  <c r="D1230" i="1"/>
  <c r="C1230" i="1"/>
  <c r="H1230" i="1" s="1"/>
  <c r="G1229" i="1"/>
  <c r="D1229" i="1"/>
  <c r="C1229" i="1"/>
  <c r="H1229" i="1" s="1"/>
  <c r="G1228" i="1"/>
  <c r="D1228" i="1"/>
  <c r="C1228" i="1"/>
  <c r="D1227" i="1"/>
  <c r="C1227" i="1"/>
  <c r="G1227" i="1" s="1"/>
  <c r="D1226" i="1"/>
  <c r="C1226" i="1"/>
  <c r="H1226" i="1" s="1"/>
  <c r="D1225" i="1"/>
  <c r="C1225" i="1"/>
  <c r="D1224" i="1"/>
  <c r="C1224" i="1"/>
  <c r="D1223" i="1"/>
  <c r="C1223" i="1"/>
  <c r="G1221" i="1"/>
  <c r="D1221" i="1"/>
  <c r="C1221" i="1"/>
  <c r="H1221" i="1" s="1"/>
  <c r="G1220" i="1"/>
  <c r="D1220" i="1"/>
  <c r="C1220" i="1"/>
  <c r="D1219" i="1"/>
  <c r="C1219" i="1"/>
  <c r="G1219" i="1" s="1"/>
  <c r="D1218" i="1"/>
  <c r="C1218" i="1"/>
  <c r="H1218" i="1" s="1"/>
  <c r="D1217" i="1"/>
  <c r="C1217" i="1"/>
  <c r="H1217" i="1" s="1"/>
  <c r="D1216" i="1"/>
  <c r="C1216" i="1"/>
  <c r="G1216" i="1" s="1"/>
  <c r="D1215" i="1"/>
  <c r="C1215" i="1"/>
  <c r="G1215" i="1" s="1"/>
  <c r="G1213" i="1"/>
  <c r="D1213" i="1"/>
  <c r="C1213" i="1"/>
  <c r="H1213" i="1" s="1"/>
  <c r="D1212" i="1"/>
  <c r="C1212" i="1"/>
  <c r="G1212" i="1" s="1"/>
  <c r="D1211" i="1"/>
  <c r="C1211" i="1"/>
  <c r="G1211" i="1" s="1"/>
  <c r="D1210" i="1"/>
  <c r="C1210" i="1"/>
  <c r="H1210" i="1" s="1"/>
  <c r="G1209" i="1"/>
  <c r="D1209" i="1"/>
  <c r="C1209" i="1"/>
  <c r="H1209" i="1" s="1"/>
  <c r="G1208" i="1"/>
  <c r="D1208" i="1"/>
  <c r="C1208" i="1"/>
  <c r="D1207" i="1"/>
  <c r="C1207" i="1"/>
  <c r="G1207" i="1" s="1"/>
  <c r="D1206" i="1"/>
  <c r="C1206" i="1"/>
  <c r="H1206" i="1" s="1"/>
  <c r="G1205" i="1"/>
  <c r="D1205" i="1"/>
  <c r="C1205" i="1"/>
  <c r="H1205" i="1" s="1"/>
  <c r="G1204" i="1"/>
  <c r="D1204" i="1"/>
  <c r="C1204" i="1"/>
  <c r="D1203" i="1"/>
  <c r="C1203" i="1"/>
  <c r="G1203" i="1" s="1"/>
  <c r="D1202" i="1"/>
  <c r="C1202" i="1"/>
  <c r="H1202" i="1" s="1"/>
  <c r="G1201" i="1"/>
  <c r="D1201" i="1"/>
  <c r="C1201" i="1"/>
  <c r="H1201" i="1" s="1"/>
  <c r="G1200" i="1"/>
  <c r="D1200" i="1"/>
  <c r="C1200" i="1"/>
  <c r="D1199" i="1"/>
  <c r="C1199" i="1"/>
  <c r="G1199" i="1" s="1"/>
  <c r="D1198" i="1"/>
  <c r="C1198" i="1"/>
  <c r="H1198" i="1" s="1"/>
  <c r="G1197" i="1"/>
  <c r="D1197" i="1"/>
  <c r="C1197" i="1"/>
  <c r="H1197" i="1" s="1"/>
  <c r="G1196" i="1"/>
  <c r="D1196" i="1"/>
  <c r="C1196" i="1"/>
  <c r="D1195" i="1"/>
  <c r="C1195" i="1"/>
  <c r="G1195" i="1" s="1"/>
  <c r="D1194" i="1"/>
  <c r="C1194" i="1"/>
  <c r="H1194" i="1" s="1"/>
  <c r="G1193" i="1"/>
  <c r="D1193" i="1"/>
  <c r="C1193" i="1"/>
  <c r="H1193" i="1" s="1"/>
  <c r="G1192" i="1"/>
  <c r="D1192" i="1"/>
  <c r="C1192" i="1"/>
  <c r="D1191" i="1"/>
  <c r="C1191" i="1"/>
  <c r="G1191" i="1" s="1"/>
  <c r="D1190" i="1"/>
  <c r="C1190" i="1"/>
  <c r="H1190" i="1" s="1"/>
  <c r="G1189" i="1"/>
  <c r="D1189" i="1"/>
  <c r="C1189" i="1"/>
  <c r="H1189" i="1" s="1"/>
  <c r="G1188" i="1"/>
  <c r="D1188" i="1"/>
  <c r="C1188" i="1"/>
  <c r="D1187" i="1"/>
  <c r="C1187" i="1"/>
  <c r="G1187" i="1" s="1"/>
  <c r="D1186" i="1"/>
  <c r="C1186" i="1"/>
  <c r="H1186" i="1" s="1"/>
  <c r="G1185" i="1"/>
  <c r="D1185" i="1"/>
  <c r="C1185" i="1"/>
  <c r="H1185" i="1" s="1"/>
  <c r="G1184" i="1"/>
  <c r="D1184" i="1"/>
  <c r="C1184" i="1"/>
  <c r="D1183" i="1"/>
  <c r="D1182" i="1"/>
  <c r="C1182" i="1"/>
  <c r="H1182" i="1" s="1"/>
  <c r="G1181" i="1"/>
  <c r="D1181" i="1"/>
  <c r="C1181" i="1"/>
  <c r="H1181" i="1" s="1"/>
  <c r="G1180" i="1"/>
  <c r="D1180" i="1"/>
  <c r="C1180" i="1"/>
  <c r="D1179" i="1"/>
  <c r="C1179" i="1"/>
  <c r="G1179" i="1" s="1"/>
  <c r="D1178" i="1"/>
  <c r="C1178" i="1"/>
  <c r="H1178" i="1" s="1"/>
  <c r="G1177" i="1"/>
  <c r="D1177" i="1"/>
  <c r="C1177" i="1"/>
  <c r="H1177" i="1" s="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D1165" i="1"/>
  <c r="C1165" i="1"/>
  <c r="G1165" i="1" s="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D1156" i="1"/>
  <c r="C1156" i="1"/>
  <c r="G1156" i="1" s="1"/>
  <c r="D1155" i="1"/>
  <c r="C1155" i="1"/>
  <c r="H1155" i="1" s="1"/>
  <c r="D1154" i="1"/>
  <c r="D1151" i="1"/>
  <c r="C1151" i="1"/>
  <c r="H1151" i="1" s="1"/>
  <c r="H1150" i="1"/>
  <c r="G1150" i="1"/>
  <c r="D1150" i="1"/>
  <c r="C1150" i="1"/>
  <c r="H1149" i="1"/>
  <c r="G1149" i="1"/>
  <c r="D1149" i="1"/>
  <c r="C1149" i="1"/>
  <c r="D1148" i="1"/>
  <c r="C1148" i="1"/>
  <c r="H1148" i="1" s="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D1137" i="1"/>
  <c r="C1137" i="1"/>
  <c r="H1137" i="1" s="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D1064" i="1"/>
  <c r="C1064" i="1"/>
  <c r="G1064" i="1" s="1"/>
  <c r="H1063" i="1"/>
  <c r="G1063" i="1"/>
  <c r="D1063" i="1"/>
  <c r="C1063" i="1"/>
  <c r="H1062" i="1"/>
  <c r="D1062" i="1"/>
  <c r="C1062" i="1"/>
  <c r="G1062" i="1" s="1"/>
  <c r="H1061" i="1"/>
  <c r="D1061" i="1"/>
  <c r="C1061" i="1"/>
  <c r="G1061" i="1" s="1"/>
  <c r="H1060" i="1"/>
  <c r="G1060" i="1"/>
  <c r="D1060" i="1"/>
  <c r="C1060" i="1"/>
  <c r="H1059" i="1"/>
  <c r="G1059" i="1"/>
  <c r="D1059" i="1"/>
  <c r="C1059" i="1"/>
  <c r="H1058" i="1"/>
  <c r="G1058" i="1"/>
  <c r="D1058" i="1"/>
  <c r="C1058" i="1"/>
  <c r="H1057" i="1"/>
  <c r="G1057" i="1"/>
  <c r="D1057" i="1"/>
  <c r="C1057" i="1"/>
  <c r="D1056" i="1"/>
  <c r="C1056" i="1"/>
  <c r="G1056" i="1" s="1"/>
  <c r="H1055" i="1"/>
  <c r="G1055" i="1"/>
  <c r="D1055" i="1"/>
  <c r="C1055" i="1"/>
  <c r="D1054" i="1"/>
  <c r="H1054" i="1" s="1"/>
  <c r="C1054" i="1"/>
  <c r="H1053" i="1"/>
  <c r="G1053" i="1"/>
  <c r="D1053" i="1"/>
  <c r="C1053" i="1"/>
  <c r="H1052" i="1"/>
  <c r="G1052" i="1"/>
  <c r="D1052" i="1"/>
  <c r="C1052" i="1"/>
  <c r="H1051" i="1"/>
  <c r="G1051" i="1"/>
  <c r="D1051" i="1"/>
  <c r="C1051" i="1"/>
  <c r="D1050" i="1"/>
  <c r="C1050" i="1"/>
  <c r="H1049" i="1"/>
  <c r="G1049" i="1"/>
  <c r="D1049" i="1"/>
  <c r="C1049" i="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D1033" i="1"/>
  <c r="C1033" i="1"/>
  <c r="D1032" i="1"/>
  <c r="H1032" i="1" s="1"/>
  <c r="C1032" i="1"/>
  <c r="H1031" i="1"/>
  <c r="G1031" i="1"/>
  <c r="D1031" i="1"/>
  <c r="C1031" i="1"/>
  <c r="D1030" i="1"/>
  <c r="C1030" i="1"/>
  <c r="H1029" i="1"/>
  <c r="G1029" i="1"/>
  <c r="D1029" i="1"/>
  <c r="C1029" i="1"/>
  <c r="D1028" i="1"/>
  <c r="H1028" i="1" s="1"/>
  <c r="C1028" i="1"/>
  <c r="H1027" i="1"/>
  <c r="G1027" i="1"/>
  <c r="D1027" i="1"/>
  <c r="C1027" i="1"/>
  <c r="H1026" i="1"/>
  <c r="G1026" i="1"/>
  <c r="D1026" i="1"/>
  <c r="C1026" i="1"/>
  <c r="D1025" i="1"/>
  <c r="C1025" i="1"/>
  <c r="H1024" i="1"/>
  <c r="G1024" i="1"/>
  <c r="D1024" i="1"/>
  <c r="C1024" i="1"/>
  <c r="D1023" i="1"/>
  <c r="C1023" i="1"/>
  <c r="H1022" i="1"/>
  <c r="G1022" i="1"/>
  <c r="D1022" i="1"/>
  <c r="C1022" i="1"/>
  <c r="H1021" i="1"/>
  <c r="G1021" i="1"/>
  <c r="D1021" i="1"/>
  <c r="C1021" i="1"/>
  <c r="H1020" i="1"/>
  <c r="G1020" i="1"/>
  <c r="D1020" i="1"/>
  <c r="C1020" i="1"/>
  <c r="H1019" i="1"/>
  <c r="G1019" i="1"/>
  <c r="D1019" i="1"/>
  <c r="C1019" i="1"/>
  <c r="D1018" i="1"/>
  <c r="H1018" i="1" s="1"/>
  <c r="C1018" i="1"/>
  <c r="H1017" i="1"/>
  <c r="G1017" i="1"/>
  <c r="D1017" i="1"/>
  <c r="C1017" i="1"/>
  <c r="H1016" i="1"/>
  <c r="G1016" i="1"/>
  <c r="D1016" i="1"/>
  <c r="C1016" i="1"/>
  <c r="H1015" i="1"/>
  <c r="G1015" i="1"/>
  <c r="D1015" i="1"/>
  <c r="C1015" i="1"/>
  <c r="D1014" i="1"/>
  <c r="C1014"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D1006" i="1"/>
  <c r="C1006" i="1"/>
  <c r="H1005" i="1"/>
  <c r="G1005" i="1"/>
  <c r="D1005" i="1"/>
  <c r="C1005" i="1"/>
  <c r="D1004" i="1"/>
  <c r="C1004" i="1"/>
  <c r="D1003" i="1"/>
  <c r="C1003" i="1"/>
  <c r="D1002" i="1"/>
  <c r="C1002" i="1"/>
  <c r="H1001" i="1"/>
  <c r="G1001" i="1"/>
  <c r="D1001" i="1"/>
  <c r="C1001" i="1"/>
  <c r="D1000" i="1"/>
  <c r="C1000" i="1"/>
  <c r="D999" i="1"/>
  <c r="C999" i="1"/>
  <c r="H998" i="1"/>
  <c r="D998" i="1"/>
  <c r="C998" i="1"/>
  <c r="D997" i="1"/>
  <c r="C997" i="1"/>
  <c r="H996" i="1"/>
  <c r="G996" i="1"/>
  <c r="D996" i="1"/>
  <c r="C996" i="1"/>
  <c r="H995" i="1"/>
  <c r="G995" i="1"/>
  <c r="D995" i="1"/>
  <c r="C995" i="1"/>
  <c r="H994" i="1"/>
  <c r="G994" i="1"/>
  <c r="D994" i="1"/>
  <c r="C994" i="1"/>
  <c r="H993" i="1"/>
  <c r="D993" i="1"/>
  <c r="C993" i="1"/>
  <c r="G993" i="1" s="1"/>
  <c r="H992" i="1"/>
  <c r="G992" i="1"/>
  <c r="D992" i="1"/>
  <c r="C992" i="1"/>
  <c r="H991" i="1"/>
  <c r="D991" i="1"/>
  <c r="C991" i="1"/>
  <c r="G991" i="1" s="1"/>
  <c r="G989" i="1"/>
  <c r="D989" i="1"/>
  <c r="H989" i="1" s="1"/>
  <c r="C989" i="1"/>
  <c r="D988" i="1"/>
  <c r="H988" i="1" s="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D719" i="1"/>
  <c r="C719" i="1"/>
  <c r="H719" i="1" s="1"/>
  <c r="H718" i="1"/>
  <c r="G718" i="1"/>
  <c r="D718" i="1"/>
  <c r="C718" i="1"/>
  <c r="H717" i="1"/>
  <c r="G717" i="1"/>
  <c r="D717" i="1"/>
  <c r="C717" i="1"/>
  <c r="H716" i="1"/>
  <c r="G716" i="1"/>
  <c r="D716" i="1"/>
  <c r="C716" i="1"/>
  <c r="G715" i="1"/>
  <c r="D715" i="1"/>
  <c r="C715" i="1"/>
  <c r="H715" i="1" s="1"/>
  <c r="H714" i="1"/>
  <c r="G714" i="1"/>
  <c r="D714" i="1"/>
  <c r="C714" i="1"/>
  <c r="D713" i="1"/>
  <c r="G713" i="1" s="1"/>
  <c r="C713" i="1"/>
  <c r="H712" i="1"/>
  <c r="G712" i="1"/>
  <c r="D712" i="1"/>
  <c r="C712" i="1"/>
  <c r="D711" i="1"/>
  <c r="C711" i="1"/>
  <c r="H711" i="1" s="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D703" i="1"/>
  <c r="C703" i="1"/>
  <c r="H703" i="1" s="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D662" i="1"/>
  <c r="C662" i="1"/>
  <c r="H662" i="1" s="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D654" i="1"/>
  <c r="G654" i="1" s="1"/>
  <c r="C654" i="1"/>
  <c r="H653" i="1"/>
  <c r="G653" i="1"/>
  <c r="D653" i="1"/>
  <c r="C653" i="1"/>
  <c r="H652" i="1"/>
  <c r="G652" i="1"/>
  <c r="D652" i="1"/>
  <c r="C652" i="1"/>
  <c r="H651" i="1"/>
  <c r="G651" i="1"/>
  <c r="D651" i="1"/>
  <c r="C651" i="1"/>
  <c r="H650" i="1"/>
  <c r="G650" i="1"/>
  <c r="D650" i="1"/>
  <c r="C650" i="1"/>
  <c r="D649" i="1"/>
  <c r="G649" i="1" s="1"/>
  <c r="C649" i="1"/>
  <c r="H648" i="1"/>
  <c r="G648" i="1"/>
  <c r="D648" i="1"/>
  <c r="C648" i="1"/>
  <c r="H647" i="1"/>
  <c r="G647" i="1"/>
  <c r="D647" i="1"/>
  <c r="C647" i="1"/>
  <c r="H646" i="1"/>
  <c r="G646" i="1"/>
  <c r="D646" i="1"/>
  <c r="C646" i="1"/>
  <c r="D645" i="1"/>
  <c r="C645" i="1"/>
  <c r="D644" i="1"/>
  <c r="C644" i="1"/>
  <c r="G644" i="1" s="1"/>
  <c r="D643" i="1"/>
  <c r="H643" i="1" s="1"/>
  <c r="C643" i="1"/>
  <c r="D642" i="1"/>
  <c r="C642" i="1"/>
  <c r="H642" i="1" s="1"/>
  <c r="H641" i="1"/>
  <c r="D641" i="1"/>
  <c r="C641"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D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H413" i="1"/>
  <c r="D413" i="1"/>
  <c r="C413" i="1"/>
  <c r="D412" i="1"/>
  <c r="C412"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D367" i="1"/>
  <c r="C367" i="1"/>
  <c r="H367" i="1" s="1"/>
  <c r="H366" i="1"/>
  <c r="G366" i="1"/>
  <c r="D366" i="1"/>
  <c r="C366" i="1"/>
  <c r="H365" i="1"/>
  <c r="G365" i="1"/>
  <c r="D365" i="1"/>
  <c r="C365" i="1"/>
  <c r="D364" i="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D293" i="1"/>
  <c r="H292" i="1"/>
  <c r="G292" i="1"/>
  <c r="D292" i="1"/>
  <c r="C292" i="1"/>
  <c r="H291" i="1"/>
  <c r="D291" i="1"/>
  <c r="C291" i="1"/>
  <c r="G291" i="1" s="1"/>
  <c r="H290" i="1"/>
  <c r="D290" i="1"/>
  <c r="C290" i="1"/>
  <c r="G290" i="1" s="1"/>
  <c r="H289" i="1"/>
  <c r="G289" i="1"/>
  <c r="D289" i="1"/>
  <c r="C289" i="1"/>
  <c r="D288" i="1"/>
  <c r="G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D209" i="1"/>
  <c r="C209" i="1"/>
  <c r="G209" i="1" s="1"/>
  <c r="H208" i="1"/>
  <c r="G208" i="1"/>
  <c r="D208" i="1"/>
  <c r="C208" i="1"/>
  <c r="H207" i="1"/>
  <c r="D207" i="1"/>
  <c r="C207" i="1"/>
  <c r="G206" i="1"/>
  <c r="D206" i="1"/>
  <c r="C206" i="1"/>
  <c r="H206" i="1" s="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C191" i="1"/>
  <c r="H191" i="1" s="1"/>
  <c r="H190" i="1"/>
  <c r="G190" i="1"/>
  <c r="D190" i="1"/>
  <c r="C190" i="1"/>
  <c r="H189" i="1"/>
  <c r="G189" i="1"/>
  <c r="D189" i="1"/>
  <c r="C189" i="1"/>
  <c r="H188" i="1"/>
  <c r="G188" i="1"/>
  <c r="D188" i="1"/>
  <c r="C188" i="1"/>
  <c r="D187" i="1"/>
  <c r="C187" i="1"/>
  <c r="H186" i="1"/>
  <c r="D186" i="1"/>
  <c r="G186" i="1" s="1"/>
  <c r="C186" i="1"/>
  <c r="H185" i="1"/>
  <c r="G185" i="1"/>
  <c r="D185" i="1"/>
  <c r="C185" i="1"/>
  <c r="C184" i="1"/>
  <c r="H183" i="1"/>
  <c r="D183" i="1"/>
  <c r="C183" i="1"/>
  <c r="G183" i="1" s="1"/>
  <c r="H182" i="1"/>
  <c r="D182" i="1"/>
  <c r="G182" i="1" s="1"/>
  <c r="C182" i="1"/>
  <c r="H181" i="1"/>
  <c r="D181" i="1"/>
  <c r="C181" i="1"/>
  <c r="G181" i="1" s="1"/>
  <c r="H180" i="1"/>
  <c r="D180" i="1"/>
  <c r="G180" i="1" s="1"/>
  <c r="C180" i="1"/>
  <c r="H179" i="1"/>
  <c r="D179" i="1"/>
  <c r="G179" i="1" s="1"/>
  <c r="C179" i="1"/>
  <c r="H178" i="1"/>
  <c r="D178" i="1"/>
  <c r="G178" i="1" s="1"/>
  <c r="C178" i="1"/>
  <c r="D177" i="1"/>
  <c r="C177" i="1"/>
  <c r="H176" i="1"/>
  <c r="D176" i="1"/>
  <c r="C176" i="1"/>
  <c r="G176" i="1" s="1"/>
  <c r="H175" i="1"/>
  <c r="D175" i="1"/>
  <c r="C175" i="1"/>
  <c r="G175" i="1" s="1"/>
  <c r="D174" i="1"/>
  <c r="C174" i="1"/>
  <c r="D173" i="1"/>
  <c r="C173" i="1"/>
  <c r="H172" i="1"/>
  <c r="D172" i="1"/>
  <c r="C172" i="1"/>
  <c r="H171" i="1"/>
  <c r="G171" i="1"/>
  <c r="D171" i="1"/>
  <c r="C171" i="1"/>
  <c r="H170" i="1"/>
  <c r="D170" i="1"/>
  <c r="C170" i="1"/>
  <c r="H169" i="1"/>
  <c r="G169" i="1"/>
  <c r="D169" i="1"/>
  <c r="C169" i="1"/>
  <c r="D168" i="1"/>
  <c r="C168" i="1"/>
  <c r="H167" i="1"/>
  <c r="D167" i="1"/>
  <c r="C167" i="1"/>
  <c r="G167" i="1" s="1"/>
  <c r="D166" i="1"/>
  <c r="C166" i="1"/>
  <c r="D165" i="1"/>
  <c r="C165" i="1"/>
  <c r="D164" i="1"/>
  <c r="C164" i="1"/>
  <c r="G164" i="1" s="1"/>
  <c r="H163" i="1"/>
  <c r="D163" i="1"/>
  <c r="C163" i="1"/>
  <c r="H162" i="1"/>
  <c r="D162" i="1"/>
  <c r="C162" i="1"/>
  <c r="G162" i="1" s="1"/>
  <c r="H161" i="1"/>
  <c r="D161" i="1"/>
  <c r="G161" i="1" s="1"/>
  <c r="C161" i="1"/>
  <c r="D160" i="1"/>
  <c r="C160" i="1"/>
  <c r="H160" i="1" s="1"/>
  <c r="D158" i="1"/>
  <c r="C158" i="1"/>
  <c r="H158" i="1" s="1"/>
  <c r="D157" i="1"/>
  <c r="C157" i="1"/>
  <c r="H156" i="1"/>
  <c r="G156" i="1"/>
  <c r="D156" i="1"/>
  <c r="C156" i="1"/>
  <c r="D155" i="1"/>
  <c r="C155" i="1"/>
  <c r="D154" i="1"/>
  <c r="G154" i="1" s="1"/>
  <c r="C154" i="1"/>
  <c r="H153" i="1"/>
  <c r="G153" i="1"/>
  <c r="D153" i="1"/>
  <c r="C153" i="1"/>
  <c r="H152" i="1"/>
  <c r="G152" i="1"/>
  <c r="D152" i="1"/>
  <c r="C152" i="1"/>
  <c r="H151" i="1"/>
  <c r="G151" i="1"/>
  <c r="D151" i="1"/>
  <c r="C151" i="1"/>
  <c r="D150" i="1"/>
  <c r="C150" i="1"/>
  <c r="D149" i="1"/>
  <c r="C149" i="1"/>
  <c r="H146" i="1"/>
  <c r="D146" i="1"/>
  <c r="G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C132" i="1"/>
  <c r="H132" i="1" s="1"/>
  <c r="D131" i="1"/>
  <c r="C131" i="1"/>
  <c r="H131" i="1" s="1"/>
  <c r="D130" i="1"/>
  <c r="C130" i="1"/>
  <c r="H130" i="1" s="1"/>
  <c r="H128" i="1"/>
  <c r="G128" i="1"/>
  <c r="D128" i="1"/>
  <c r="C128" i="1"/>
  <c r="H127" i="1"/>
  <c r="G127" i="1"/>
  <c r="D127" i="1"/>
  <c r="C127" i="1"/>
  <c r="H126" i="1"/>
  <c r="G126" i="1"/>
  <c r="D126" i="1"/>
  <c r="C126" i="1"/>
  <c r="H125" i="1"/>
  <c r="D125" i="1"/>
  <c r="G125" i="1" s="1"/>
  <c r="C125" i="1"/>
  <c r="H124" i="1"/>
  <c r="D124" i="1"/>
  <c r="G124" i="1" s="1"/>
  <c r="C124" i="1"/>
  <c r="D123" i="1"/>
  <c r="C123" i="1"/>
  <c r="H123" i="1" s="1"/>
  <c r="H122" i="1"/>
  <c r="G122" i="1"/>
  <c r="D122" i="1"/>
  <c r="C122" i="1"/>
  <c r="D121" i="1"/>
  <c r="C121" i="1"/>
  <c r="H121" i="1" s="1"/>
  <c r="D120" i="1"/>
  <c r="H119" i="1"/>
  <c r="G119" i="1"/>
  <c r="D119" i="1"/>
  <c r="C119" i="1"/>
  <c r="H118" i="1"/>
  <c r="G118" i="1"/>
  <c r="D118" i="1"/>
  <c r="C118" i="1"/>
  <c r="H117" i="1"/>
  <c r="G117" i="1"/>
  <c r="D117" i="1"/>
  <c r="C117" i="1"/>
  <c r="D116" i="1"/>
  <c r="H115" i="1"/>
  <c r="G115" i="1"/>
  <c r="D115" i="1"/>
  <c r="C115" i="1"/>
  <c r="H114" i="1"/>
  <c r="G114" i="1"/>
  <c r="D114" i="1"/>
  <c r="C114" i="1"/>
  <c r="H113" i="1"/>
  <c r="D113" i="1"/>
  <c r="C113" i="1"/>
  <c r="G113" i="1" s="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D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D59" i="1"/>
  <c r="C59" i="1"/>
  <c r="G59" i="1" s="1"/>
  <c r="H58" i="1"/>
  <c r="D58" i="1"/>
  <c r="C58" i="1"/>
  <c r="G58" i="1" s="1"/>
  <c r="H57" i="1"/>
  <c r="G57" i="1"/>
  <c r="D57" i="1"/>
  <c r="C57" i="1"/>
  <c r="H56" i="1"/>
  <c r="D56" i="1"/>
  <c r="G56" i="1" s="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G1028" i="1" l="1"/>
  <c r="G988" i="1"/>
  <c r="G1033" i="1"/>
  <c r="G1030" i="1"/>
  <c r="G1018" i="1"/>
  <c r="H1006" i="1"/>
  <c r="H1004" i="1"/>
  <c r="H1003" i="1"/>
  <c r="H1002" i="1"/>
  <c r="H1000" i="1"/>
  <c r="H999" i="1"/>
  <c r="G998" i="1"/>
  <c r="F214" i="9"/>
  <c r="B214" i="9" s="1"/>
  <c r="E284" i="9"/>
  <c r="H644" i="1"/>
  <c r="G642" i="1"/>
  <c r="H288" i="1"/>
  <c r="G411" i="1"/>
  <c r="H411" i="1"/>
  <c r="G412" i="1"/>
  <c r="E273" i="9"/>
  <c r="B273" i="9" s="1"/>
  <c r="H1225" i="1"/>
  <c r="E280" i="9"/>
  <c r="B280" i="9" s="1"/>
  <c r="G1223" i="1"/>
  <c r="H1241" i="1"/>
  <c r="G1240" i="1"/>
  <c r="G1232" i="1"/>
  <c r="G1224" i="1"/>
  <c r="E237" i="5"/>
  <c r="G1225" i="1"/>
  <c r="F239" i="5"/>
  <c r="G1217" i="1"/>
  <c r="G1155" i="1"/>
  <c r="F78" i="5"/>
  <c r="G1054" i="1"/>
  <c r="G1048" i="1"/>
  <c r="G1050" i="1"/>
  <c r="F70" i="5"/>
  <c r="G1148" i="1"/>
  <c r="G1151" i="1"/>
  <c r="G1137" i="1"/>
  <c r="H1056" i="1"/>
  <c r="H1048" i="1"/>
  <c r="H1050" i="1"/>
  <c r="D69" i="5"/>
  <c r="H1033" i="1"/>
  <c r="H1030" i="1"/>
  <c r="F52" i="5"/>
  <c r="G1032" i="1"/>
  <c r="H1023" i="1"/>
  <c r="H1025" i="1"/>
  <c r="G1023" i="1"/>
  <c r="G1025" i="1"/>
  <c r="H1013" i="1"/>
  <c r="E12" i="5"/>
  <c r="D990" i="1" s="1"/>
  <c r="H1014" i="1"/>
  <c r="F35" i="5"/>
  <c r="G1013" i="1"/>
  <c r="G1014" i="1"/>
  <c r="G1006" i="1"/>
  <c r="G1004" i="1"/>
  <c r="G1003" i="1"/>
  <c r="G1002" i="1"/>
  <c r="G1000" i="1"/>
  <c r="G999" i="1"/>
  <c r="H997" i="1"/>
  <c r="G997" i="1"/>
  <c r="F19" i="5"/>
  <c r="H1510" i="1"/>
  <c r="G1485" i="1"/>
  <c r="G1420" i="1"/>
  <c r="D1408" i="1"/>
  <c r="I27" i="3"/>
  <c r="G1409" i="1"/>
  <c r="F115" i="6"/>
  <c r="H649" i="1"/>
  <c r="E22" i="9"/>
  <c r="B22" i="9" s="1"/>
  <c r="G643" i="1"/>
  <c r="G645" i="1"/>
  <c r="F652" i="4"/>
  <c r="G641" i="1"/>
  <c r="H364" i="1"/>
  <c r="E363" i="4"/>
  <c r="D358" i="1" s="1"/>
  <c r="F369" i="4"/>
  <c r="H1475" i="1"/>
  <c r="E38" i="7"/>
  <c r="D38" i="7"/>
  <c r="H31" i="3" s="1"/>
  <c r="C1469" i="1"/>
  <c r="C1470" i="1"/>
  <c r="E22" i="7"/>
  <c r="D1453" i="1" s="1"/>
  <c r="I30" i="3"/>
  <c r="G1449" i="1"/>
  <c r="E5" i="7"/>
  <c r="D1437" i="1"/>
  <c r="D22" i="7"/>
  <c r="H30" i="3" s="1"/>
  <c r="C1453" i="1"/>
  <c r="C1454" i="1"/>
  <c r="G719" i="1"/>
  <c r="E46" i="9"/>
  <c r="B46" i="9" s="1"/>
  <c r="H713" i="1"/>
  <c r="G711" i="1"/>
  <c r="F216" i="9"/>
  <c r="G703" i="1"/>
  <c r="G662" i="1"/>
  <c r="H654" i="1"/>
  <c r="H645" i="1"/>
  <c r="E643" i="4"/>
  <c r="D637" i="1" s="1"/>
  <c r="H412" i="1"/>
  <c r="G364" i="1"/>
  <c r="G367" i="1"/>
  <c r="G132" i="1"/>
  <c r="G413" i="1"/>
  <c r="F418" i="4"/>
  <c r="G207" i="1"/>
  <c r="F210" i="4"/>
  <c r="G191" i="1"/>
  <c r="H187" i="1"/>
  <c r="G184" i="1"/>
  <c r="H184" i="1"/>
  <c r="G187" i="1"/>
  <c r="F188" i="4"/>
  <c r="F222" i="9"/>
  <c r="B222" i="9" s="1"/>
  <c r="F219" i="9"/>
  <c r="B219" i="9" s="1"/>
  <c r="H177" i="1"/>
  <c r="H173" i="1"/>
  <c r="G177" i="1"/>
  <c r="G173" i="1"/>
  <c r="H174" i="1"/>
  <c r="F177" i="4"/>
  <c r="G174" i="1"/>
  <c r="G172" i="1"/>
  <c r="F169" i="4"/>
  <c r="G170" i="1"/>
  <c r="H168" i="1"/>
  <c r="G168" i="1"/>
  <c r="G166" i="1"/>
  <c r="E163" i="4"/>
  <c r="D159" i="1" s="1"/>
  <c r="G165" i="1"/>
  <c r="H165" i="1"/>
  <c r="H166" i="1"/>
  <c r="H164" i="1"/>
  <c r="G163" i="1"/>
  <c r="G160" i="1"/>
  <c r="E40" i="9"/>
  <c r="B40" i="9" s="1"/>
  <c r="F164" i="4"/>
  <c r="D163" i="4"/>
  <c r="G158" i="1"/>
  <c r="G157" i="1"/>
  <c r="E152" i="4"/>
  <c r="D148" i="1" s="1"/>
  <c r="H155" i="1"/>
  <c r="F159" i="4"/>
  <c r="G155" i="1"/>
  <c r="H157" i="1"/>
  <c r="H154" i="1"/>
  <c r="E39" i="9"/>
  <c r="B39" i="9" s="1"/>
  <c r="G149" i="1"/>
  <c r="G150" i="1"/>
  <c r="F153" i="4"/>
  <c r="H149" i="1"/>
  <c r="H150" i="1"/>
  <c r="D152" i="4"/>
  <c r="G20" i="9" s="1"/>
  <c r="G130" i="1"/>
  <c r="G131" i="1"/>
  <c r="G121" i="1"/>
  <c r="G123" i="1"/>
  <c r="D124" i="4"/>
  <c r="F112" i="4"/>
  <c r="E37" i="9"/>
  <c r="B216" i="9"/>
  <c r="E27" i="9"/>
  <c r="B27" i="9" s="1"/>
  <c r="E25" i="9"/>
  <c r="H1318" i="1"/>
  <c r="G1318" i="1"/>
  <c r="H1322" i="1"/>
  <c r="G1322" i="1"/>
  <c r="G1377" i="1"/>
  <c r="H1377" i="1"/>
  <c r="G1384" i="1"/>
  <c r="H1384" i="1"/>
  <c r="G1400" i="1"/>
  <c r="H1400" i="1"/>
  <c r="G1439" i="1"/>
  <c r="J1439" i="1"/>
  <c r="H1439" i="1"/>
  <c r="G1443" i="1"/>
  <c r="J1443" i="1"/>
  <c r="H1443" i="1"/>
  <c r="G1445" i="1"/>
  <c r="H1445" i="1"/>
  <c r="H1457" i="1"/>
  <c r="J1457" i="1"/>
  <c r="G1457" i="1"/>
  <c r="H1461" i="1"/>
  <c r="G1461" i="1"/>
  <c r="J1478" i="1"/>
  <c r="H1478" i="1"/>
  <c r="G1478" i="1"/>
  <c r="G1480" i="1"/>
  <c r="H1480" i="1"/>
  <c r="F7" i="4"/>
  <c r="F107" i="4"/>
  <c r="D106" i="4"/>
  <c r="C3" i="1"/>
  <c r="C103" i="1"/>
  <c r="C116" i="1"/>
  <c r="H1253"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299" i="1"/>
  <c r="G1299" i="1"/>
  <c r="H1301" i="1"/>
  <c r="G1301" i="1"/>
  <c r="H1303" i="1"/>
  <c r="G1303" i="1"/>
  <c r="H1305" i="1"/>
  <c r="G1305" i="1"/>
  <c r="H1307" i="1"/>
  <c r="G1307" i="1"/>
  <c r="H1309" i="1"/>
  <c r="G1309" i="1"/>
  <c r="H1311" i="1"/>
  <c r="G1311" i="1"/>
  <c r="H1313" i="1"/>
  <c r="G1313" i="1"/>
  <c r="G1330" i="1"/>
  <c r="G1334" i="1"/>
  <c r="G1338" i="1"/>
  <c r="G1342" i="1"/>
  <c r="G1346" i="1"/>
  <c r="G1350" i="1"/>
  <c r="G1354" i="1"/>
  <c r="G1358" i="1"/>
  <c r="G1362" i="1"/>
  <c r="G1366" i="1"/>
  <c r="G1370" i="1"/>
  <c r="H1374" i="1"/>
  <c r="H1382" i="1"/>
  <c r="G1415" i="1"/>
  <c r="H1415" i="1"/>
  <c r="G1423" i="1"/>
  <c r="H1423" i="1"/>
  <c r="G1431" i="1"/>
  <c r="H1431" i="1"/>
  <c r="G1488" i="1"/>
  <c r="H1488" i="1"/>
  <c r="H1523" i="1"/>
  <c r="G1523" i="1"/>
  <c r="G1550" i="1"/>
  <c r="H1550" i="1"/>
  <c r="H1555" i="1"/>
  <c r="G1555" i="1"/>
  <c r="D6" i="7"/>
  <c r="C1438" i="1"/>
  <c r="C1481" i="1"/>
  <c r="H1316" i="1"/>
  <c r="G1316" i="1"/>
  <c r="H1320" i="1"/>
  <c r="G1320" i="1"/>
  <c r="H1324" i="1"/>
  <c r="G1324" i="1"/>
  <c r="H1326" i="1"/>
  <c r="G1326" i="1"/>
  <c r="H1328" i="1"/>
  <c r="G1328" i="1"/>
  <c r="G1392" i="1"/>
  <c r="H1392" i="1"/>
  <c r="G1441" i="1"/>
  <c r="J1441" i="1"/>
  <c r="H1441" i="1"/>
  <c r="H1455" i="1"/>
  <c r="J1455" i="1"/>
  <c r="G1455" i="1"/>
  <c r="H1459" i="1"/>
  <c r="J1459" i="1"/>
  <c r="G1459" i="1"/>
  <c r="J1476" i="1"/>
  <c r="H1476" i="1"/>
  <c r="G1476" i="1"/>
  <c r="G1494" i="1"/>
  <c r="H1494" i="1"/>
  <c r="G1528" i="1"/>
  <c r="H1528" i="1"/>
  <c r="G1560" i="1"/>
  <c r="H1560" i="1"/>
  <c r="G1178" i="1"/>
  <c r="H1180" i="1"/>
  <c r="G1182" i="1"/>
  <c r="H1184" i="1"/>
  <c r="G1186" i="1"/>
  <c r="H1188" i="1"/>
  <c r="G1190" i="1"/>
  <c r="H1192" i="1"/>
  <c r="G1194" i="1"/>
  <c r="H1196" i="1"/>
  <c r="G1198" i="1"/>
  <c r="H1200" i="1"/>
  <c r="G1202" i="1"/>
  <c r="H1204" i="1"/>
  <c r="G1206" i="1"/>
  <c r="H1208" i="1"/>
  <c r="G1210" i="1"/>
  <c r="H1212" i="1"/>
  <c r="H1216" i="1"/>
  <c r="G1218" i="1"/>
  <c r="H1220" i="1"/>
  <c r="H1224" i="1"/>
  <c r="G1226" i="1"/>
  <c r="H1228" i="1"/>
  <c r="G1230" i="1"/>
  <c r="H1232" i="1"/>
  <c r="G1234" i="1"/>
  <c r="H1236" i="1"/>
  <c r="G1238" i="1"/>
  <c r="H1240" i="1"/>
  <c r="G1242" i="1"/>
  <c r="H1244" i="1"/>
  <c r="G1246" i="1"/>
  <c r="H1248" i="1"/>
  <c r="G1250" i="1"/>
  <c r="H1252" i="1"/>
  <c r="G1254" i="1"/>
  <c r="H1256" i="1"/>
  <c r="H1315" i="1"/>
  <c r="G1315" i="1"/>
  <c r="H1317" i="1"/>
  <c r="G1317" i="1"/>
  <c r="H1319" i="1"/>
  <c r="G1319" i="1"/>
  <c r="H1321" i="1"/>
  <c r="G1321" i="1"/>
  <c r="H1323" i="1"/>
  <c r="G1323" i="1"/>
  <c r="H1325" i="1"/>
  <c r="G1325" i="1"/>
  <c r="H1327" i="1"/>
  <c r="G1327" i="1"/>
  <c r="G1333" i="1"/>
  <c r="G1337" i="1"/>
  <c r="G1341" i="1"/>
  <c r="G1345" i="1"/>
  <c r="G1349" i="1"/>
  <c r="G1353" i="1"/>
  <c r="G1357" i="1"/>
  <c r="G1361" i="1"/>
  <c r="G1365" i="1"/>
  <c r="G1369" i="1"/>
  <c r="G1373" i="1"/>
  <c r="G1381" i="1"/>
  <c r="H1381" i="1"/>
  <c r="G1388" i="1"/>
  <c r="H1388" i="1"/>
  <c r="G1396" i="1"/>
  <c r="H1396" i="1"/>
  <c r="G1404" i="1"/>
  <c r="H1404" i="1"/>
  <c r="J1440" i="1"/>
  <c r="H1440" i="1"/>
  <c r="J1442" i="1"/>
  <c r="H1442" i="1"/>
  <c r="J1444" i="1"/>
  <c r="H1444" i="1"/>
  <c r="J1456" i="1"/>
  <c r="H1456" i="1"/>
  <c r="G1456" i="1"/>
  <c r="I1456" i="1" s="1"/>
  <c r="J1458" i="1"/>
  <c r="H1458" i="1"/>
  <c r="G1458" i="1"/>
  <c r="J1460" i="1"/>
  <c r="H1460" i="1"/>
  <c r="G1460" i="1"/>
  <c r="H1477" i="1"/>
  <c r="J1477" i="1"/>
  <c r="G1477" i="1"/>
  <c r="H1479" i="1"/>
  <c r="J1479" i="1"/>
  <c r="G1479" i="1"/>
  <c r="H1483" i="1"/>
  <c r="G1483" i="1"/>
  <c r="G1544" i="1"/>
  <c r="H1544" i="1"/>
  <c r="G1576" i="1"/>
  <c r="H1576" i="1"/>
  <c r="H1179" i="1"/>
  <c r="H1187" i="1"/>
  <c r="H1191" i="1"/>
  <c r="H1195" i="1"/>
  <c r="H1199" i="1"/>
  <c r="H1203" i="1"/>
  <c r="H1207" i="1"/>
  <c r="H1211" i="1"/>
  <c r="H1215" i="1"/>
  <c r="H1219" i="1"/>
  <c r="H1223" i="1"/>
  <c r="H1227" i="1"/>
  <c r="H1231" i="1"/>
  <c r="H1235" i="1"/>
  <c r="H1239" i="1"/>
  <c r="H1243" i="1"/>
  <c r="H1247" i="1"/>
  <c r="H1251" i="1"/>
  <c r="H1255"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G1411" i="1"/>
  <c r="H1411" i="1"/>
  <c r="G1419" i="1"/>
  <c r="H1419" i="1"/>
  <c r="G1427" i="1"/>
  <c r="H1427" i="1"/>
  <c r="G1534" i="1"/>
  <c r="H1534" i="1"/>
  <c r="H1539" i="1"/>
  <c r="G1539" i="1"/>
  <c r="G1566" i="1"/>
  <c r="H1566" i="1"/>
  <c r="H1571" i="1"/>
  <c r="G1571" i="1"/>
  <c r="D643" i="4"/>
  <c r="F416" i="4"/>
  <c r="D644" i="4"/>
  <c r="J1471" i="1"/>
  <c r="H1471" i="1"/>
  <c r="I1471" i="1" s="1"/>
  <c r="H1472" i="1"/>
  <c r="I1472" i="1" s="1"/>
  <c r="J1472" i="1"/>
  <c r="J1473" i="1"/>
  <c r="H1473" i="1"/>
  <c r="I1473" i="1" s="1"/>
  <c r="H1474" i="1"/>
  <c r="I1474" i="1" s="1"/>
  <c r="J1474" i="1"/>
  <c r="G1490" i="1"/>
  <c r="H1490" i="1"/>
  <c r="H1495" i="1"/>
  <c r="G1495" i="1"/>
  <c r="H1519" i="1"/>
  <c r="G1519" i="1"/>
  <c r="G1530" i="1"/>
  <c r="H1530" i="1"/>
  <c r="H1535" i="1"/>
  <c r="G1535" i="1"/>
  <c r="G1546" i="1"/>
  <c r="H1546" i="1"/>
  <c r="H1551" i="1"/>
  <c r="G1551" i="1"/>
  <c r="G1562" i="1"/>
  <c r="H1562" i="1"/>
  <c r="H1567" i="1"/>
  <c r="G1567" i="1"/>
  <c r="G1578" i="1"/>
  <c r="H1578" i="1"/>
  <c r="H286" i="9"/>
  <c r="E87" i="5"/>
  <c r="F119" i="5"/>
  <c r="D118" i="5"/>
  <c r="F89" i="6"/>
  <c r="C1383" i="1"/>
  <c r="H27" i="3"/>
  <c r="F114" i="6"/>
  <c r="C1408" i="1"/>
  <c r="H1376" i="1"/>
  <c r="H1380" i="1"/>
  <c r="H1387" i="1"/>
  <c r="H1391" i="1"/>
  <c r="H1395" i="1"/>
  <c r="H1399" i="1"/>
  <c r="H1403" i="1"/>
  <c r="H1407" i="1"/>
  <c r="H1410" i="1"/>
  <c r="H1414" i="1"/>
  <c r="H1418" i="1"/>
  <c r="H1422" i="1"/>
  <c r="H1426" i="1"/>
  <c r="H1430" i="1"/>
  <c r="H1434" i="1"/>
  <c r="J1446" i="1"/>
  <c r="H1446" i="1"/>
  <c r="I1446" i="1" s="1"/>
  <c r="H1447" i="1"/>
  <c r="I1447" i="1" s="1"/>
  <c r="J1447" i="1"/>
  <c r="J1448" i="1"/>
  <c r="H1448" i="1"/>
  <c r="I1448" i="1" s="1"/>
  <c r="H1449" i="1"/>
  <c r="I1449" i="1" s="1"/>
  <c r="J1449" i="1"/>
  <c r="J1450" i="1"/>
  <c r="H1450" i="1"/>
  <c r="I1450" i="1" s="1"/>
  <c r="H1451" i="1"/>
  <c r="I1451" i="1" s="1"/>
  <c r="J1451" i="1"/>
  <c r="J1452" i="1"/>
  <c r="H1452" i="1"/>
  <c r="I1452" i="1" s="1"/>
  <c r="H1484" i="1"/>
  <c r="G1486" i="1"/>
  <c r="H1486" i="1"/>
  <c r="H1491" i="1"/>
  <c r="G1491" i="1"/>
  <c r="H1500" i="1"/>
  <c r="H1524" i="1"/>
  <c r="G1526" i="1"/>
  <c r="H1526" i="1"/>
  <c r="H1531" i="1"/>
  <c r="G1531" i="1"/>
  <c r="H1540" i="1"/>
  <c r="G1542" i="1"/>
  <c r="H1542" i="1"/>
  <c r="H1547" i="1"/>
  <c r="G1547" i="1"/>
  <c r="H1556" i="1"/>
  <c r="G1558" i="1"/>
  <c r="H1558" i="1"/>
  <c r="H1563" i="1"/>
  <c r="G1563" i="1"/>
  <c r="H1572" i="1"/>
  <c r="G1574" i="1"/>
  <c r="H1574" i="1"/>
  <c r="H1579" i="1"/>
  <c r="G1579" i="1"/>
  <c r="E7" i="4"/>
  <c r="F264" i="4"/>
  <c r="D263" i="4"/>
  <c r="F455" i="4"/>
  <c r="D421" i="4"/>
  <c r="F238" i="5"/>
  <c r="G1440" i="1"/>
  <c r="G1442" i="1"/>
  <c r="G1444" i="1"/>
  <c r="I1444" i="1" s="1"/>
  <c r="J1445" i="1"/>
  <c r="H1462" i="1"/>
  <c r="I1462" i="1" s="1"/>
  <c r="J1462" i="1"/>
  <c r="J1463" i="1"/>
  <c r="H1463" i="1"/>
  <c r="I1463" i="1" s="1"/>
  <c r="H1464" i="1"/>
  <c r="I1464" i="1" s="1"/>
  <c r="J1464" i="1"/>
  <c r="J1465" i="1"/>
  <c r="H1465" i="1"/>
  <c r="I1465" i="1" s="1"/>
  <c r="H1466" i="1"/>
  <c r="I1466" i="1" s="1"/>
  <c r="J1466" i="1"/>
  <c r="J1467" i="1"/>
  <c r="H1467" i="1"/>
  <c r="I1467" i="1" s="1"/>
  <c r="H1468" i="1"/>
  <c r="I1468" i="1" s="1"/>
  <c r="J1468" i="1"/>
  <c r="G1482" i="1"/>
  <c r="H1482" i="1"/>
  <c r="H1487" i="1"/>
  <c r="G1487" i="1"/>
  <c r="G1498" i="1"/>
  <c r="H1498" i="1"/>
  <c r="G1522" i="1"/>
  <c r="H1522" i="1"/>
  <c r="H1527" i="1"/>
  <c r="G1527" i="1"/>
  <c r="G1538" i="1"/>
  <c r="H1538" i="1"/>
  <c r="H1543" i="1"/>
  <c r="G1543" i="1"/>
  <c r="G1554" i="1"/>
  <c r="H1554" i="1"/>
  <c r="H1559" i="1"/>
  <c r="G1559" i="1"/>
  <c r="G1570" i="1"/>
  <c r="H1570" i="1"/>
  <c r="H1575" i="1"/>
  <c r="G1575" i="1"/>
  <c r="F364" i="4"/>
  <c r="D363" i="4"/>
  <c r="G291" i="9"/>
  <c r="E291" i="9" s="1"/>
  <c r="B291" i="9" s="1"/>
  <c r="F190" i="5"/>
  <c r="E106" i="4"/>
  <c r="D102" i="1" s="1"/>
  <c r="F216" i="4"/>
  <c r="D215" i="4"/>
  <c r="D177" i="5"/>
  <c r="F180" i="5"/>
  <c r="F224" i="5"/>
  <c r="D206" i="5"/>
  <c r="F43" i="6"/>
  <c r="D35" i="6"/>
  <c r="D50" i="4"/>
  <c r="D82" i="4"/>
  <c r="F134" i="4"/>
  <c r="D133" i="4"/>
  <c r="D252" i="4"/>
  <c r="D299" i="4"/>
  <c r="F304" i="4"/>
  <c r="D311" i="4"/>
  <c r="F460" i="4"/>
  <c r="D459" i="4"/>
  <c r="E472" i="4"/>
  <c r="D466" i="1" s="1"/>
  <c r="E484" i="4"/>
  <c r="D478" i="1" s="1"/>
  <c r="D580" i="4"/>
  <c r="F585" i="4"/>
  <c r="D12" i="5"/>
  <c r="F45" i="5"/>
  <c r="H289" i="9"/>
  <c r="E176" i="5"/>
  <c r="F246" i="5"/>
  <c r="D245" i="5"/>
  <c r="F5" i="6"/>
  <c r="D24" i="8"/>
  <c r="C1499" i="1" s="1"/>
  <c r="C1501" i="1"/>
  <c r="F202" i="4"/>
  <c r="D196" i="4"/>
  <c r="D351" i="4"/>
  <c r="F356" i="4"/>
  <c r="E644" i="4"/>
  <c r="D638" i="1" s="1"/>
  <c r="F530" i="4"/>
  <c r="D529" i="4"/>
  <c r="D625" i="4"/>
  <c r="E7" i="5"/>
  <c r="D68" i="5"/>
  <c r="E35" i="6"/>
  <c r="F88" i="5"/>
  <c r="D146" i="5"/>
  <c r="B25" i="9"/>
  <c r="B33" i="9"/>
  <c r="B41" i="9"/>
  <c r="B49" i="9"/>
  <c r="B57" i="9"/>
  <c r="B65" i="9"/>
  <c r="B73" i="9"/>
  <c r="B81" i="9"/>
  <c r="B89" i="9"/>
  <c r="B97" i="9"/>
  <c r="B105" i="9"/>
  <c r="B113" i="9"/>
  <c r="B121" i="9"/>
  <c r="D593" i="4"/>
  <c r="E142" i="9"/>
  <c r="B142" i="9" s="1"/>
  <c r="E286" i="9"/>
  <c r="B286" i="9" s="1"/>
  <c r="D43" i="8"/>
  <c r="B21" i="9"/>
  <c r="B29" i="9"/>
  <c r="B37" i="9"/>
  <c r="B45" i="9"/>
  <c r="B53" i="9"/>
  <c r="B61" i="9"/>
  <c r="B69" i="9"/>
  <c r="B77" i="9"/>
  <c r="B85" i="9"/>
  <c r="B93" i="9"/>
  <c r="B101" i="9"/>
  <c r="B109" i="9"/>
  <c r="B117" i="9"/>
  <c r="G166" i="9"/>
  <c r="E166" i="9" s="1"/>
  <c r="B166" i="9" s="1"/>
  <c r="G168" i="9"/>
  <c r="E168" i="9" s="1"/>
  <c r="B168" i="9" s="1"/>
  <c r="G170" i="9"/>
  <c r="E170" i="9" s="1"/>
  <c r="B170" i="9" s="1"/>
  <c r="G172" i="9"/>
  <c r="E172" i="9" s="1"/>
  <c r="B172" i="9" s="1"/>
  <c r="G174" i="9"/>
  <c r="E174" i="9" s="1"/>
  <c r="B174" i="9" s="1"/>
  <c r="G176" i="9"/>
  <c r="E176" i="9" s="1"/>
  <c r="B176" i="9" s="1"/>
  <c r="G184" i="9"/>
  <c r="E184" i="9" s="1"/>
  <c r="B184" i="9" s="1"/>
  <c r="G193" i="9"/>
  <c r="E193" i="9" s="1"/>
  <c r="B193" i="9" s="1"/>
  <c r="G201" i="9"/>
  <c r="E201" i="9" s="1"/>
  <c r="B201" i="9" s="1"/>
  <c r="G209" i="9"/>
  <c r="E209" i="9" s="1"/>
  <c r="B209" i="9" s="1"/>
  <c r="G278" i="9"/>
  <c r="E278" i="9" s="1"/>
  <c r="B278" i="9" s="1"/>
  <c r="B155" i="9"/>
  <c r="H165" i="9"/>
  <c r="G167" i="9"/>
  <c r="E167" i="9" s="1"/>
  <c r="B167" i="9" s="1"/>
  <c r="G169" i="9"/>
  <c r="E169" i="9" s="1"/>
  <c r="B169" i="9" s="1"/>
  <c r="G171" i="9"/>
  <c r="E171" i="9" s="1"/>
  <c r="B171" i="9" s="1"/>
  <c r="G173" i="9"/>
  <c r="E173" i="9" s="1"/>
  <c r="B173" i="9" s="1"/>
  <c r="G175" i="9"/>
  <c r="E175" i="9" s="1"/>
  <c r="B175" i="9" s="1"/>
  <c r="G180" i="9"/>
  <c r="E180" i="9" s="1"/>
  <c r="B180" i="9" s="1"/>
  <c r="M212" i="9"/>
  <c r="G210" i="9"/>
  <c r="E210" i="9" s="1"/>
  <c r="B210" i="9" s="1"/>
  <c r="G206" i="9"/>
  <c r="E206" i="9" s="1"/>
  <c r="B206" i="9" s="1"/>
  <c r="G202" i="9"/>
  <c r="E202" i="9" s="1"/>
  <c r="B202" i="9" s="1"/>
  <c r="G198" i="9"/>
  <c r="E198" i="9" s="1"/>
  <c r="B198" i="9" s="1"/>
  <c r="G194" i="9"/>
  <c r="E194" i="9" s="1"/>
  <c r="B194" i="9" s="1"/>
  <c r="G189" i="9"/>
  <c r="E189" i="9" s="1"/>
  <c r="B189" i="9" s="1"/>
  <c r="G185" i="9"/>
  <c r="E185" i="9" s="1"/>
  <c r="B185" i="9" s="1"/>
  <c r="G181" i="9"/>
  <c r="E181" i="9" s="1"/>
  <c r="B181" i="9" s="1"/>
  <c r="G177" i="9"/>
  <c r="E177" i="9" s="1"/>
  <c r="B177" i="9" s="1"/>
  <c r="G165" i="9"/>
  <c r="E165" i="9" s="1"/>
  <c r="B165" i="9" s="1"/>
  <c r="H164" i="9"/>
  <c r="G211" i="9"/>
  <c r="E211" i="9" s="1"/>
  <c r="B211" i="9" s="1"/>
  <c r="G207" i="9"/>
  <c r="E207" i="9" s="1"/>
  <c r="B207" i="9" s="1"/>
  <c r="G203" i="9"/>
  <c r="E203" i="9" s="1"/>
  <c r="B203" i="9" s="1"/>
  <c r="G199" i="9"/>
  <c r="E199" i="9" s="1"/>
  <c r="B199" i="9" s="1"/>
  <c r="G195" i="9"/>
  <c r="E195" i="9" s="1"/>
  <c r="B195" i="9" s="1"/>
  <c r="L191" i="9"/>
  <c r="F191" i="9" s="1"/>
  <c r="G190" i="9"/>
  <c r="E190" i="9" s="1"/>
  <c r="B190" i="9" s="1"/>
  <c r="G186" i="9"/>
  <c r="E186" i="9" s="1"/>
  <c r="B186" i="9" s="1"/>
  <c r="G182" i="9"/>
  <c r="E182" i="9" s="1"/>
  <c r="B182" i="9" s="1"/>
  <c r="G178" i="9"/>
  <c r="E178" i="9" s="1"/>
  <c r="B178" i="9" s="1"/>
  <c r="G164" i="9"/>
  <c r="E164" i="9" s="1"/>
  <c r="B164" i="9" s="1"/>
  <c r="G163" i="9"/>
  <c r="E163" i="9" s="1"/>
  <c r="B163" i="9" s="1"/>
  <c r="G162" i="9"/>
  <c r="E162" i="9" s="1"/>
  <c r="B162" i="9" s="1"/>
  <c r="G161" i="9"/>
  <c r="E161" i="9" s="1"/>
  <c r="B161" i="9" s="1"/>
  <c r="G160" i="9"/>
  <c r="E160" i="9" s="1"/>
  <c r="B160" i="9" s="1"/>
  <c r="G277" i="9"/>
  <c r="E277" i="9" s="1"/>
  <c r="B277" i="9" s="1"/>
  <c r="L212" i="9"/>
  <c r="G208" i="9"/>
  <c r="E208" i="9" s="1"/>
  <c r="B208" i="9" s="1"/>
  <c r="G204" i="9"/>
  <c r="E204" i="9" s="1"/>
  <c r="B204" i="9" s="1"/>
  <c r="G200" i="9"/>
  <c r="E200" i="9" s="1"/>
  <c r="B200" i="9" s="1"/>
  <c r="G196" i="9"/>
  <c r="E196" i="9" s="1"/>
  <c r="B196" i="9" s="1"/>
  <c r="G192" i="9"/>
  <c r="E192" i="9" s="1"/>
  <c r="B192" i="9" s="1"/>
  <c r="G191" i="9"/>
  <c r="E191" i="9" s="1"/>
  <c r="B191" i="9" s="1"/>
  <c r="G187" i="9"/>
  <c r="E187" i="9" s="1"/>
  <c r="B187" i="9" s="1"/>
  <c r="G183" i="9"/>
  <c r="E183" i="9" s="1"/>
  <c r="B183" i="9" s="1"/>
  <c r="G179" i="9"/>
  <c r="E179" i="9" s="1"/>
  <c r="B179" i="9" s="1"/>
  <c r="I10" i="9"/>
  <c r="G197" i="9"/>
  <c r="E197" i="9" s="1"/>
  <c r="B197" i="9" s="1"/>
  <c r="G205" i="9"/>
  <c r="E205" i="9" s="1"/>
  <c r="B205" i="9" s="1"/>
  <c r="B269" i="9"/>
  <c r="F275" i="9"/>
  <c r="B288" i="9"/>
  <c r="B220" i="9"/>
  <c r="B228" i="9"/>
  <c r="B236" i="9"/>
  <c r="B244" i="9"/>
  <c r="B252" i="9"/>
  <c r="B260" i="9"/>
  <c r="B268" i="9"/>
  <c r="B284" i="9"/>
  <c r="F218" i="9"/>
  <c r="B218" i="9" s="1"/>
  <c r="F226" i="9"/>
  <c r="B226" i="9" s="1"/>
  <c r="F234" i="9"/>
  <c r="B234" i="9" s="1"/>
  <c r="F242" i="9"/>
  <c r="B242" i="9" s="1"/>
  <c r="F250" i="9"/>
  <c r="B250" i="9" s="1"/>
  <c r="F258" i="9"/>
  <c r="B258" i="9" s="1"/>
  <c r="F266" i="9"/>
  <c r="B266" i="9" s="1"/>
  <c r="E279" i="9"/>
  <c r="B279" i="9" s="1"/>
  <c r="E283" i="9"/>
  <c r="B283" i="9" s="1"/>
  <c r="D1214" i="1" l="1"/>
  <c r="I23" i="3"/>
  <c r="C1047" i="1"/>
  <c r="F69" i="5"/>
  <c r="F212" i="9"/>
  <c r="B212" i="9" s="1"/>
  <c r="E350" i="4"/>
  <c r="I31" i="3"/>
  <c r="D1469" i="1"/>
  <c r="G1469" i="1" s="1"/>
  <c r="I1479" i="1"/>
  <c r="I1478" i="1"/>
  <c r="I1477" i="1"/>
  <c r="H1470" i="1"/>
  <c r="G1470" i="1"/>
  <c r="G1453" i="1"/>
  <c r="H1453" i="1"/>
  <c r="I1442" i="1"/>
  <c r="I29" i="3"/>
  <c r="D1436" i="1"/>
  <c r="H1454" i="1"/>
  <c r="G1454" i="1"/>
  <c r="I1441" i="1"/>
  <c r="I1440" i="1"/>
  <c r="I1439" i="1"/>
  <c r="F163" i="4"/>
  <c r="C159" i="1"/>
  <c r="E151" i="4"/>
  <c r="D147" i="1" s="1"/>
  <c r="H20" i="9"/>
  <c r="E20" i="9" s="1"/>
  <c r="E19" i="9" s="1"/>
  <c r="C148" i="1"/>
  <c r="F152" i="4"/>
  <c r="F124" i="4"/>
  <c r="C120" i="1"/>
  <c r="D528" i="4"/>
  <c r="F529" i="4"/>
  <c r="C523" i="1"/>
  <c r="F245" i="5"/>
  <c r="C1222" i="1"/>
  <c r="H21" i="3"/>
  <c r="C1046" i="1"/>
  <c r="F196" i="4"/>
  <c r="D151" i="4"/>
  <c r="C192" i="1"/>
  <c r="D7" i="5"/>
  <c r="F12" i="5"/>
  <c r="C990" i="1"/>
  <c r="G466" i="1"/>
  <c r="H466" i="1"/>
  <c r="G289" i="9"/>
  <c r="E289" i="9" s="1"/>
  <c r="B289" i="9" s="1"/>
  <c r="F177" i="5"/>
  <c r="D176" i="5"/>
  <c r="C1154" i="1"/>
  <c r="F421" i="4"/>
  <c r="D420" i="4"/>
  <c r="C415" i="1"/>
  <c r="G1383" i="1"/>
  <c r="H1383" i="1"/>
  <c r="E68" i="5"/>
  <c r="E6" i="5" s="1"/>
  <c r="D1065" i="1"/>
  <c r="F644" i="4"/>
  <c r="C638" i="1"/>
  <c r="H1481" i="1"/>
  <c r="G1481" i="1"/>
  <c r="D5" i="7"/>
  <c r="C1437" i="1"/>
  <c r="F593" i="4"/>
  <c r="C587" i="1"/>
  <c r="I25" i="3"/>
  <c r="D1329" i="1"/>
  <c r="D350" i="4"/>
  <c r="F351" i="4"/>
  <c r="C346" i="1"/>
  <c r="G478" i="1"/>
  <c r="H478" i="1"/>
  <c r="H25" i="3"/>
  <c r="F35" i="6"/>
  <c r="C1329" i="1"/>
  <c r="F363" i="4"/>
  <c r="C358" i="1"/>
  <c r="F263" i="4"/>
  <c r="C259" i="1"/>
  <c r="G103" i="1"/>
  <c r="H103" i="1"/>
  <c r="F146" i="5"/>
  <c r="C1124" i="1"/>
  <c r="I20" i="3"/>
  <c r="D985" i="1"/>
  <c r="D141" i="6"/>
  <c r="E175" i="5"/>
  <c r="D1152" i="1" s="1"/>
  <c r="I22" i="3"/>
  <c r="D1153" i="1"/>
  <c r="F459" i="4"/>
  <c r="C453" i="1"/>
  <c r="F299" i="4"/>
  <c r="D298" i="4"/>
  <c r="C294" i="1"/>
  <c r="F82" i="4"/>
  <c r="C78" i="1"/>
  <c r="G292" i="9"/>
  <c r="E292" i="9" s="1"/>
  <c r="B292" i="9" s="1"/>
  <c r="F206" i="5"/>
  <c r="C1183" i="1"/>
  <c r="F215" i="4"/>
  <c r="C211" i="1"/>
  <c r="E141" i="6"/>
  <c r="E6" i="4"/>
  <c r="D3" i="1"/>
  <c r="G3" i="1" s="1"/>
  <c r="G1408" i="1"/>
  <c r="H1408" i="1"/>
  <c r="I1458" i="1"/>
  <c r="I1476" i="1"/>
  <c r="I1455" i="1"/>
  <c r="D42" i="8"/>
  <c r="F106" i="4"/>
  <c r="C102" i="1"/>
  <c r="I1443" i="1"/>
  <c r="I35" i="3"/>
  <c r="C1518" i="1"/>
  <c r="H1499" i="1"/>
  <c r="G1499" i="1"/>
  <c r="F311" i="4"/>
  <c r="C306" i="1"/>
  <c r="F133" i="4"/>
  <c r="C129" i="1"/>
  <c r="G1438" i="1"/>
  <c r="H1438" i="1"/>
  <c r="D6" i="4"/>
  <c r="F625" i="4"/>
  <c r="C619" i="1"/>
  <c r="G1501" i="1"/>
  <c r="H1501" i="1"/>
  <c r="F580" i="4"/>
  <c r="C574" i="1"/>
  <c r="F252" i="4"/>
  <c r="C248" i="1"/>
  <c r="F50" i="4"/>
  <c r="C46" i="1"/>
  <c r="D237" i="5"/>
  <c r="E420" i="4"/>
  <c r="F118" i="5"/>
  <c r="C1096" i="1"/>
  <c r="F643" i="4"/>
  <c r="C637" i="1"/>
  <c r="I1460" i="1"/>
  <c r="I1459" i="1"/>
  <c r="G294" i="9"/>
  <c r="E294" i="9" s="1"/>
  <c r="G116" i="1"/>
  <c r="H116" i="1"/>
  <c r="I1457" i="1"/>
  <c r="F68" i="5" l="1"/>
  <c r="G1047" i="1"/>
  <c r="H1047" i="1"/>
  <c r="E408" i="4"/>
  <c r="D403" i="1" s="1"/>
  <c r="D345" i="1"/>
  <c r="E407" i="4"/>
  <c r="D402" i="1" s="1"/>
  <c r="H1469" i="1"/>
  <c r="E289" i="4"/>
  <c r="I17" i="3"/>
  <c r="H159" i="1"/>
  <c r="G159" i="1"/>
  <c r="E291" i="4"/>
  <c r="D287" i="1" s="1"/>
  <c r="B20" i="9"/>
  <c r="G148" i="1"/>
  <c r="H148" i="1"/>
  <c r="H120" i="1"/>
  <c r="G120" i="1"/>
  <c r="B294" i="9"/>
  <c r="F6" i="4"/>
  <c r="H16" i="3"/>
  <c r="D412" i="4"/>
  <c r="C2" i="1"/>
  <c r="G1096" i="1"/>
  <c r="H1096" i="1"/>
  <c r="G574" i="1"/>
  <c r="H574" i="1"/>
  <c r="G306" i="1"/>
  <c r="H306" i="1"/>
  <c r="H28" i="3"/>
  <c r="F141" i="6"/>
  <c r="C1435" i="1"/>
  <c r="G259" i="1"/>
  <c r="H259" i="1"/>
  <c r="H1329" i="1"/>
  <c r="G1329" i="1"/>
  <c r="G297" i="9"/>
  <c r="E297" i="9" s="1"/>
  <c r="H29" i="3"/>
  <c r="C1436" i="1"/>
  <c r="G619" i="1"/>
  <c r="H619" i="1"/>
  <c r="K1432" i="9"/>
  <c r="G295" i="9"/>
  <c r="E295" i="9" s="1"/>
  <c r="B295" i="9" s="1"/>
  <c r="I34" i="3"/>
  <c r="C1517" i="1"/>
  <c r="G211" i="1"/>
  <c r="H211" i="1"/>
  <c r="D407" i="4"/>
  <c r="F298" i="4"/>
  <c r="C293" i="1"/>
  <c r="G346" i="1"/>
  <c r="H346" i="1"/>
  <c r="H3" i="1"/>
  <c r="G1065" i="1"/>
  <c r="H1065" i="1"/>
  <c r="G415" i="1"/>
  <c r="H415" i="1"/>
  <c r="F176" i="5"/>
  <c r="D175" i="5"/>
  <c r="H22" i="3"/>
  <c r="C1153" i="1"/>
  <c r="G192" i="1"/>
  <c r="H192" i="1"/>
  <c r="H1222" i="1"/>
  <c r="G1222" i="1"/>
  <c r="D636" i="4"/>
  <c r="F528" i="4"/>
  <c r="C522" i="1"/>
  <c r="G102" i="1"/>
  <c r="H102" i="1"/>
  <c r="G46" i="1"/>
  <c r="H46" i="1"/>
  <c r="G1518" i="1"/>
  <c r="H1518" i="1"/>
  <c r="I28" i="3"/>
  <c r="D1435" i="1"/>
  <c r="G294" i="1"/>
  <c r="H294" i="1"/>
  <c r="G1124" i="1"/>
  <c r="H1124" i="1"/>
  <c r="G1154" i="1"/>
  <c r="H1154" i="1"/>
  <c r="D6" i="5"/>
  <c r="H20" i="3"/>
  <c r="F7" i="5"/>
  <c r="C985" i="1"/>
  <c r="G637" i="1"/>
  <c r="H637" i="1"/>
  <c r="E635" i="4"/>
  <c r="D629" i="1" s="1"/>
  <c r="D414" i="1"/>
  <c r="E636" i="4"/>
  <c r="D630" i="1" s="1"/>
  <c r="G248" i="1"/>
  <c r="H248" i="1"/>
  <c r="G299" i="9"/>
  <c r="E299" i="9" s="1"/>
  <c r="G129" i="1"/>
  <c r="H129" i="1"/>
  <c r="G78" i="1"/>
  <c r="H78" i="1"/>
  <c r="G358" i="1"/>
  <c r="H358" i="1"/>
  <c r="G587" i="1"/>
  <c r="H587" i="1"/>
  <c r="I21" i="3"/>
  <c r="D1046" i="1"/>
  <c r="H1046" i="1" s="1"/>
  <c r="F420" i="4"/>
  <c r="D635" i="4"/>
  <c r="C414" i="1"/>
  <c r="G990" i="1"/>
  <c r="H990" i="1"/>
  <c r="D289" i="4"/>
  <c r="F151" i="4"/>
  <c r="H17" i="3"/>
  <c r="C147" i="1"/>
  <c r="F237" i="5"/>
  <c r="H23" i="3"/>
  <c r="C1214" i="1"/>
  <c r="E290" i="4"/>
  <c r="D286" i="1" s="1"/>
  <c r="E412" i="4"/>
  <c r="I16" i="3"/>
  <c r="D2" i="1"/>
  <c r="H1183" i="1"/>
  <c r="G1183" i="1"/>
  <c r="G453" i="1"/>
  <c r="H453" i="1"/>
  <c r="H276" i="9"/>
  <c r="D984" i="1"/>
  <c r="D408" i="4"/>
  <c r="F350" i="4"/>
  <c r="C345" i="1"/>
  <c r="G1437" i="1"/>
  <c r="H1437" i="1"/>
  <c r="G638" i="1"/>
  <c r="H638" i="1"/>
  <c r="G523" i="1"/>
  <c r="H523" i="1"/>
  <c r="G1046" i="1" l="1"/>
  <c r="E413" i="4"/>
  <c r="E414" i="4" s="1"/>
  <c r="D409" i="1" s="1"/>
  <c r="D285" i="1"/>
  <c r="D413" i="4"/>
  <c r="D414" i="4" s="1"/>
  <c r="F289" i="4"/>
  <c r="D291" i="4"/>
  <c r="C285" i="1"/>
  <c r="F635" i="4"/>
  <c r="C629" i="1"/>
  <c r="G276" i="9"/>
  <c r="E276" i="9" s="1"/>
  <c r="G282" i="9"/>
  <c r="E282" i="9" s="1"/>
  <c r="B282" i="9" s="1"/>
  <c r="F6" i="5"/>
  <c r="C984" i="1"/>
  <c r="G1436" i="1"/>
  <c r="H1436" i="1"/>
  <c r="G1435" i="1"/>
  <c r="H1435" i="1"/>
  <c r="G147" i="1"/>
  <c r="H147" i="1"/>
  <c r="G985" i="1"/>
  <c r="H985" i="1"/>
  <c r="F636" i="4"/>
  <c r="C630" i="1"/>
  <c r="G293" i="1"/>
  <c r="H293" i="1"/>
  <c r="G2" i="1"/>
  <c r="H2" i="1"/>
  <c r="G345" i="1"/>
  <c r="H345" i="1"/>
  <c r="H1214" i="1"/>
  <c r="G1214" i="1"/>
  <c r="G1153" i="1"/>
  <c r="H1153" i="1"/>
  <c r="H1517" i="1"/>
  <c r="G1517" i="1"/>
  <c r="H11" i="3"/>
  <c r="B297" i="9"/>
  <c r="E296" i="9"/>
  <c r="I10" i="3" s="1"/>
  <c r="D290" i="4"/>
  <c r="E639" i="4"/>
  <c r="D407" i="1"/>
  <c r="F175" i="5"/>
  <c r="C1152" i="1"/>
  <c r="F408" i="4"/>
  <c r="C403" i="1"/>
  <c r="G414" i="1"/>
  <c r="H414" i="1"/>
  <c r="E415" i="4"/>
  <c r="D410" i="1" s="1"/>
  <c r="E298" i="9"/>
  <c r="B299" i="9"/>
  <c r="G522" i="1"/>
  <c r="H522" i="1"/>
  <c r="F407" i="4"/>
  <c r="C402" i="1"/>
  <c r="H9" i="3"/>
  <c r="D639" i="4"/>
  <c r="F412" i="4"/>
  <c r="C407" i="1"/>
  <c r="E293" i="9"/>
  <c r="D408" i="1" l="1"/>
  <c r="E640" i="4"/>
  <c r="D634" i="1" s="1"/>
  <c r="E275" i="9"/>
  <c r="B276" i="9"/>
  <c r="F291" i="4"/>
  <c r="C287" i="1"/>
  <c r="K3" i="9"/>
  <c r="I9" i="3"/>
  <c r="G1152" i="1"/>
  <c r="H1152" i="1"/>
  <c r="E641" i="4"/>
  <c r="D633" i="1"/>
  <c r="N3" i="9"/>
  <c r="I11" i="3"/>
  <c r="G630" i="1"/>
  <c r="H630" i="1"/>
  <c r="G285" i="1"/>
  <c r="H285" i="1"/>
  <c r="F414" i="4"/>
  <c r="C409" i="1"/>
  <c r="G403" i="1"/>
  <c r="H403" i="1"/>
  <c r="E642" i="4"/>
  <c r="H8" i="3"/>
  <c r="G984" i="1"/>
  <c r="H984" i="1"/>
  <c r="G629" i="1"/>
  <c r="H629" i="1"/>
  <c r="G407" i="1"/>
  <c r="H407" i="1"/>
  <c r="G402" i="1"/>
  <c r="H402" i="1"/>
  <c r="F290" i="4"/>
  <c r="C286" i="1"/>
  <c r="F639" i="4"/>
  <c r="C633" i="1"/>
  <c r="D640" i="4"/>
  <c r="D415" i="4"/>
  <c r="F413" i="4"/>
  <c r="C408" i="1"/>
  <c r="D642" i="4" l="1"/>
  <c r="F640" i="4"/>
  <c r="C634" i="1"/>
  <c r="G286" i="1"/>
  <c r="H286" i="1"/>
  <c r="G287" i="1"/>
  <c r="H287" i="1"/>
  <c r="G408" i="1"/>
  <c r="H408" i="1"/>
  <c r="G633" i="1"/>
  <c r="H633" i="1"/>
  <c r="M3" i="9"/>
  <c r="I8" i="3"/>
  <c r="G409" i="1"/>
  <c r="H409" i="1"/>
  <c r="F415" i="4"/>
  <c r="C410" i="1"/>
  <c r="D641" i="4"/>
  <c r="E646" i="4"/>
  <c r="D636" i="1"/>
  <c r="E645" i="4"/>
  <c r="D635" i="1"/>
  <c r="I18" i="3" l="1"/>
  <c r="D639" i="1"/>
  <c r="D640" i="1"/>
  <c r="I19" i="3"/>
  <c r="F641" i="4"/>
  <c r="D645" i="4"/>
  <c r="C635" i="1"/>
  <c r="G634" i="1"/>
  <c r="H634" i="1"/>
  <c r="G410" i="1"/>
  <c r="H410" i="1"/>
  <c r="D646" i="4"/>
  <c r="F642" i="4"/>
  <c r="C636" i="1"/>
  <c r="F646" i="4" l="1"/>
  <c r="H19" i="3"/>
  <c r="C640" i="1"/>
  <c r="G635" i="1"/>
  <c r="H635" i="1"/>
  <c r="H7" i="3"/>
  <c r="G636" i="1"/>
  <c r="H636" i="1"/>
  <c r="F645" i="4"/>
  <c r="H18" i="3"/>
  <c r="C639" i="1"/>
  <c r="G640" i="1" l="1"/>
  <c r="H640" i="1"/>
  <c r="J3" i="9"/>
  <c r="I7" i="3"/>
  <c r="G639" i="1"/>
  <c r="H639" i="1"/>
  <c r="M272" i="9" l="1"/>
  <c r="L272" i="9"/>
  <c r="H18" i="9"/>
  <c r="G18" i="9"/>
  <c r="K9" i="9"/>
  <c r="J6" i="9"/>
  <c r="L15" i="9"/>
  <c r="K5" i="9"/>
  <c r="H17" i="9"/>
  <c r="I11" i="9"/>
  <c r="I7" i="9"/>
  <c r="M16" i="9"/>
  <c r="K13" i="9"/>
  <c r="J10" i="9"/>
  <c r="G17" i="9"/>
  <c r="K10" i="9"/>
  <c r="G16" i="9"/>
  <c r="J8" i="9"/>
  <c r="I13" i="9"/>
  <c r="I6" i="9"/>
  <c r="K12" i="9"/>
  <c r="H15" i="9"/>
  <c r="J5" i="9"/>
  <c r="L16" i="9"/>
  <c r="F16" i="9" s="1"/>
  <c r="K6" i="9"/>
  <c r="J11" i="9"/>
  <c r="I17" i="9"/>
  <c r="I9" i="9"/>
  <c r="G15" i="9"/>
  <c r="K8" i="9"/>
  <c r="J13" i="9"/>
  <c r="K7" i="9"/>
  <c r="J12" i="9"/>
  <c r="J17" i="9"/>
  <c r="J7" i="9"/>
  <c r="I12" i="9"/>
  <c r="I5" i="9"/>
  <c r="K11" i="9"/>
  <c r="H16" i="9"/>
  <c r="J9" i="9"/>
  <c r="I8" i="9"/>
  <c r="M15" i="9"/>
  <c r="E18" i="9" l="1"/>
  <c r="B18" i="9" s="1"/>
  <c r="E5" i="9"/>
  <c r="B5" i="9" s="1"/>
  <c r="E8" i="9"/>
  <c r="B8" i="9" s="1"/>
  <c r="E15" i="9"/>
  <c r="E6" i="9"/>
  <c r="B6" i="9" s="1"/>
  <c r="E12" i="9"/>
  <c r="B12" i="9" s="1"/>
  <c r="F272" i="9"/>
  <c r="E9" i="9"/>
  <c r="B9" i="9" s="1"/>
  <c r="E13" i="9"/>
  <c r="B13" i="9" s="1"/>
  <c r="E17" i="9"/>
  <c r="B17" i="9" s="1"/>
  <c r="E7" i="9"/>
  <c r="B7" i="9" s="1"/>
  <c r="F15" i="9"/>
  <c r="F14" i="9" s="1"/>
  <c r="E10" i="9"/>
  <c r="B10" i="9" s="1"/>
  <c r="E11" i="9"/>
  <c r="B11" i="9" s="1"/>
  <c r="B272" i="9"/>
  <c r="F19" i="9"/>
  <c r="E16" i="9"/>
  <c r="B16" i="9" s="1"/>
  <c r="B15" i="9" l="1"/>
  <c r="E14" i="9"/>
  <c r="E4" i="9"/>
  <c r="F3"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<sst xmlns="http://schemas.openxmlformats.org/spreadsheetml/2006/main" count="4313" uniqueCount="3394">
  <si>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</si>
  <si>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</si>
  <si>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</si>
  <si>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</si>
  <si>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</si>
  <si>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</si>
  <si>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</si>
  <si>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</si>
  <si>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</si>
  <si>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</si>
  <si>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</si>
  <si>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</si>
  <si>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</si>
  <si>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</si>
  <si>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</si>
  <si>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</si>
  <si>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</si>
  <si>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</si>
  <si>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</si>
  <si>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</si>
  <si>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</si>
  <si>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</si>
  <si>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</si>
  <si>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</si>
  <si>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</si>
  <si>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</si>
  <si>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</si>
  <si>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</si>
  <si>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</si>
  <si>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</si>
  <si>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</si>
  <si>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DJEČJI VRTIĆ MORSKA VILA</t>
  </si>
  <si>
    <t>BILANCA</t>
  </si>
  <si>
    <t>RAS funkcijski</t>
  </si>
  <si>
    <t>Razina:</t>
  </si>
  <si>
    <t>21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</si>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</sst>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2"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2734659</v>
      </c>
      <c r="D2" s="6">
        <f>'PR-RAS'!E6</f>
        <v>2825937.73</v>
      </c>
      <c r="E2" s="6">
        <v>0</v>
      </c>
      <c r="F2" s="6">
        <v>0</v>
      </c>
      <c r="G2" s="7">
        <f t="shared" ref="G2:G264" si="0">(B2/1000)*(C2*1+D2*2)</f>
        <v>8386.5344600000008</v>
      </c>
      <c r="H2" s="7">
        <f t="shared" ref="H2:H264" si="1">ABS(C2-ROUND(C2,0))+ABS(D2-ROUND(D2,0))</f>
        <v>0.27000000001862645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82644</v>
      </c>
      <c r="D46" s="1">
        <f>'PR-RAS'!E50</f>
        <v>12700</v>
      </c>
      <c r="E46" s="1">
        <v>0</v>
      </c>
      <c r="F46" s="1">
        <v>0</v>
      </c>
      <c r="G46" s="2">
        <f t="shared" si="0"/>
        <v>4861.9799999999996</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7360</v>
      </c>
      <c r="D55" s="1">
        <f>'PR-RAS'!E59</f>
        <v>12700</v>
      </c>
      <c r="E55" s="1">
        <v>0</v>
      </c>
      <c r="F55" s="1">
        <v>0</v>
      </c>
      <c r="G55" s="2">
        <f t="shared" si="0"/>
        <v>1769.04</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7360</v>
      </c>
      <c r="D56" s="1">
        <f>'PR-RAS'!E60</f>
        <v>12700</v>
      </c>
      <c r="E56" s="1">
        <v>0</v>
      </c>
      <c r="F56" s="1">
        <v>0</v>
      </c>
      <c r="G56" s="2">
        <f t="shared" si="0"/>
        <v>1801.8</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75284</v>
      </c>
      <c r="D58" s="1">
        <f>'PR-RAS'!E62</f>
        <v>0</v>
      </c>
      <c r="E58" s="1">
        <v>0</v>
      </c>
      <c r="F58" s="1">
        <v>0</v>
      </c>
      <c r="G58" s="2">
        <f t="shared" si="0"/>
        <v>4291.1880000000001</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75284</v>
      </c>
      <c r="D59" s="1">
        <f>'PR-RAS'!E63</f>
        <v>0</v>
      </c>
      <c r="E59" s="1">
        <v>0</v>
      </c>
      <c r="F59" s="1">
        <v>0</v>
      </c>
      <c r="G59" s="2">
        <f t="shared" si="0"/>
        <v>4366.4720000000007</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489492</v>
      </c>
      <c r="D102" s="1">
        <f>'PR-RAS'!E106</f>
        <v>581277.21</v>
      </c>
      <c r="E102" s="1">
        <v>0</v>
      </c>
      <c r="F102" s="1">
        <v>0</v>
      </c>
      <c r="G102" s="2">
        <f t="shared" si="0"/>
        <v>166856.68841999999</v>
      </c>
      <c r="H102" s="2">
        <f t="shared" si="1"/>
        <v>0.2099999999627471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489492</v>
      </c>
      <c r="D108" s="1">
        <f>'PR-RAS'!E112</f>
        <v>581277.21</v>
      </c>
      <c r="E108" s="1">
        <v>0</v>
      </c>
      <c r="F108" s="1">
        <v>0</v>
      </c>
      <c r="G108" s="2">
        <f t="shared" si="0"/>
        <v>176768.96693999998</v>
      </c>
      <c r="H108" s="2">
        <f t="shared" si="1"/>
        <v>0.2099999999627471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489492</v>
      </c>
      <c r="D113" s="1">
        <f>'PR-RAS'!E117</f>
        <v>581277.21</v>
      </c>
      <c r="E113" s="1">
        <v>0</v>
      </c>
      <c r="F113" s="1">
        <v>0</v>
      </c>
      <c r="G113" s="2">
        <f t="shared" si="0"/>
        <v>185029.19904000001</v>
      </c>
      <c r="H113" s="2">
        <f t="shared" si="1"/>
        <v>0.2099999999627471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7180</v>
      </c>
      <c r="D120" s="1">
        <f>'PR-RAS'!E124</f>
        <v>4491</v>
      </c>
      <c r="E120" s="1">
        <v>0</v>
      </c>
      <c r="F120" s="1">
        <v>0</v>
      </c>
      <c r="G120" s="2">
        <f t="shared" si="0"/>
        <v>1923.278</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7180</v>
      </c>
      <c r="D121" s="1">
        <f>'PR-RAS'!E125</f>
        <v>0</v>
      </c>
      <c r="E121" s="1">
        <v>0</v>
      </c>
      <c r="F121" s="1">
        <v>0</v>
      </c>
      <c r="G121" s="2">
        <f t="shared" si="0"/>
        <v>861.6</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7180</v>
      </c>
      <c r="D123" s="1">
        <f>'PR-RAS'!E127</f>
        <v>0</v>
      </c>
      <c r="E123" s="1">
        <v>0</v>
      </c>
      <c r="F123" s="1">
        <v>0</v>
      </c>
      <c r="G123" s="2">
        <f t="shared" si="0"/>
        <v>875.96</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4491</v>
      </c>
      <c r="E124" s="1">
        <v>0</v>
      </c>
      <c r="F124" s="1">
        <v>0</v>
      </c>
      <c r="G124" s="2">
        <f t="shared" si="0"/>
        <v>1104.7860000000001</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4491</v>
      </c>
      <c r="E125" s="1">
        <v>0</v>
      </c>
      <c r="F125" s="1">
        <v>0</v>
      </c>
      <c r="G125" s="2">
        <f t="shared" si="0"/>
        <v>1113.768</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2155343</v>
      </c>
      <c r="D129" s="1">
        <f>'PR-RAS'!E133</f>
        <v>2214097.02</v>
      </c>
      <c r="E129" s="1">
        <v>0</v>
      </c>
      <c r="F129" s="1">
        <v>0</v>
      </c>
      <c r="G129" s="2">
        <f t="shared" si="0"/>
        <v>842692.74112000002</v>
      </c>
      <c r="H129" s="2">
        <f t="shared" si="1"/>
        <v>2.0000000018626451E-2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2155343</v>
      </c>
      <c r="D130" s="1">
        <f>'PR-RAS'!E134</f>
        <v>2214097.02</v>
      </c>
      <c r="E130" s="1">
        <v>0</v>
      </c>
      <c r="F130" s="1">
        <v>0</v>
      </c>
      <c r="G130" s="2">
        <f t="shared" si="0"/>
        <v>849276.27815999999</v>
      </c>
      <c r="H130" s="2">
        <f t="shared" si="1"/>
        <v>2.0000000018626451E-2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2152108</v>
      </c>
      <c r="D131" s="1">
        <f>'PR-RAS'!E135</f>
        <v>2214097.02</v>
      </c>
      <c r="E131" s="1">
        <v>0</v>
      </c>
      <c r="F131" s="1">
        <v>0</v>
      </c>
      <c r="G131" s="2">
        <f t="shared" si="0"/>
        <v>855439.26520000002</v>
      </c>
      <c r="H131" s="2">
        <f t="shared" si="1"/>
        <v>2.0000000018626451E-2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3235</v>
      </c>
      <c r="D132" s="1">
        <f>'PR-RAS'!E136</f>
        <v>0</v>
      </c>
      <c r="E132" s="1">
        <v>0</v>
      </c>
      <c r="F132" s="1">
        <v>0</v>
      </c>
      <c r="G132" s="2">
        <f t="shared" si="0"/>
        <v>423.78500000000003</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13372.5</v>
      </c>
      <c r="E135" s="1">
        <v>0</v>
      </c>
      <c r="F135" s="1">
        <v>0</v>
      </c>
      <c r="G135" s="2">
        <f t="shared" si="0"/>
        <v>3583.8300000000004</v>
      </c>
      <c r="H135" s="2">
        <f t="shared" si="1"/>
        <v>0.5</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13372.5</v>
      </c>
      <c r="E146" s="1">
        <v>0</v>
      </c>
      <c r="F146" s="1">
        <v>0</v>
      </c>
      <c r="G146" s="2">
        <f t="shared" si="0"/>
        <v>3878.0249999999996</v>
      </c>
      <c r="H146" s="2">
        <f t="shared" si="1"/>
        <v>0.5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2688006</v>
      </c>
      <c r="D147" s="1">
        <f>'PR-RAS'!E151</f>
        <v>2880302.2100000004</v>
      </c>
      <c r="E147" s="1">
        <v>0</v>
      </c>
      <c r="F147" s="1">
        <v>0</v>
      </c>
      <c r="G147" s="2">
        <f t="shared" si="0"/>
        <v>1233497.1213200002</v>
      </c>
      <c r="H147" s="2">
        <f t="shared" si="1"/>
        <v>0.21000000042840838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2092358</v>
      </c>
      <c r="D148" s="1">
        <f>'PR-RAS'!E152</f>
        <v>2163331.02</v>
      </c>
      <c r="E148" s="1">
        <v>0</v>
      </c>
      <c r="F148" s="1">
        <v>0</v>
      </c>
      <c r="G148" s="2">
        <f t="shared" si="0"/>
        <v>943595.9458799999</v>
      </c>
      <c r="H148" s="2">
        <f t="shared" si="1"/>
        <v>2.0000000018626451E-2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1720073</v>
      </c>
      <c r="D149" s="1">
        <f>'PR-RAS'!E153</f>
        <v>1789312.51</v>
      </c>
      <c r="E149" s="1">
        <v>0</v>
      </c>
      <c r="F149" s="1">
        <v>0</v>
      </c>
      <c r="G149" s="2">
        <f t="shared" si="0"/>
        <v>784207.30695999984</v>
      </c>
      <c r="H149" s="2">
        <f t="shared" si="1"/>
        <v>0.48999999999068677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1720073</v>
      </c>
      <c r="D150" s="1">
        <f>'PR-RAS'!E154</f>
        <v>1789312.51</v>
      </c>
      <c r="E150" s="1">
        <v>0</v>
      </c>
      <c r="F150" s="1">
        <v>0</v>
      </c>
      <c r="G150" s="2">
        <f t="shared" si="0"/>
        <v>789506.00497999985</v>
      </c>
      <c r="H150" s="2">
        <f t="shared" si="1"/>
        <v>0.48999999999068677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95062</v>
      </c>
      <c r="D154" s="1">
        <f>'PR-RAS'!E158</f>
        <v>80000</v>
      </c>
      <c r="E154" s="1">
        <v>0</v>
      </c>
      <c r="F154" s="1">
        <v>0</v>
      </c>
      <c r="G154" s="2">
        <f t="shared" si="0"/>
        <v>39024.485999999997</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277223</v>
      </c>
      <c r="D155" s="1">
        <f>'PR-RAS'!E159</f>
        <v>294018.51</v>
      </c>
      <c r="E155" s="1">
        <v>0</v>
      </c>
      <c r="F155" s="1">
        <v>0</v>
      </c>
      <c r="G155" s="2">
        <f t="shared" si="0"/>
        <v>133250.04308</v>
      </c>
      <c r="H155" s="2">
        <f t="shared" si="1"/>
        <v>0.48999999999068677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267910</v>
      </c>
      <c r="D157" s="1">
        <f>'PR-RAS'!E161</f>
        <v>283818.51</v>
      </c>
      <c r="E157" s="1">
        <v>0</v>
      </c>
      <c r="F157" s="1">
        <v>0</v>
      </c>
      <c r="G157" s="2">
        <f t="shared" si="0"/>
        <v>130345.33512</v>
      </c>
      <c r="H157" s="2">
        <f t="shared" si="1"/>
        <v>0.48999999999068677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9313</v>
      </c>
      <c r="D158" s="1">
        <f>'PR-RAS'!E162</f>
        <v>10200</v>
      </c>
      <c r="E158" s="1">
        <v>0</v>
      </c>
      <c r="F158" s="1">
        <v>0</v>
      </c>
      <c r="G158" s="2">
        <f t="shared" si="0"/>
        <v>4664.9409999999998</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588336</v>
      </c>
      <c r="D159" s="1">
        <f>'PR-RAS'!E163</f>
        <v>711428.47</v>
      </c>
      <c r="E159" s="1">
        <v>0</v>
      </c>
      <c r="F159" s="1">
        <v>0</v>
      </c>
      <c r="G159" s="2">
        <f t="shared" si="0"/>
        <v>317768.48452</v>
      </c>
      <c r="H159" s="2">
        <f t="shared" si="1"/>
        <v>0.46999999997206032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70826</v>
      </c>
      <c r="D160" s="1">
        <f>'PR-RAS'!E164</f>
        <v>68650.899999999994</v>
      </c>
      <c r="E160" s="1">
        <v>0</v>
      </c>
      <c r="F160" s="1">
        <v>0</v>
      </c>
      <c r="G160" s="2">
        <f t="shared" si="0"/>
        <v>33092.320200000002</v>
      </c>
      <c r="H160" s="2">
        <f t="shared" si="1"/>
        <v>0.10000000000582077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850</v>
      </c>
      <c r="E161" s="1">
        <v>0</v>
      </c>
      <c r="F161" s="1">
        <v>0</v>
      </c>
      <c r="G161" s="2">
        <f t="shared" si="0"/>
        <v>272</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48812</v>
      </c>
      <c r="D162" s="1">
        <f>'PR-RAS'!E166</f>
        <v>50766</v>
      </c>
      <c r="E162" s="1">
        <v>0</v>
      </c>
      <c r="F162" s="1">
        <v>0</v>
      </c>
      <c r="G162" s="2">
        <f t="shared" si="0"/>
        <v>24205.384000000002</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20934</v>
      </c>
      <c r="D163" s="1">
        <f>'PR-RAS'!E167</f>
        <v>17034.900000000001</v>
      </c>
      <c r="E163" s="1">
        <v>0</v>
      </c>
      <c r="F163" s="1">
        <v>0</v>
      </c>
      <c r="G163" s="2">
        <f t="shared" si="0"/>
        <v>8910.615600000001</v>
      </c>
      <c r="H163" s="2">
        <f t="shared" si="1"/>
        <v>9.9999999998544808E-2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1080</v>
      </c>
      <c r="D164" s="1">
        <f>'PR-RAS'!E168</f>
        <v>0</v>
      </c>
      <c r="E164" s="1">
        <v>0</v>
      </c>
      <c r="F164" s="1">
        <v>0</v>
      </c>
      <c r="G164" s="2">
        <f t="shared" si="0"/>
        <v>176.04000000000002</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332497</v>
      </c>
      <c r="D165" s="1">
        <f>'PR-RAS'!E169</f>
        <v>394890.68999999994</v>
      </c>
      <c r="E165" s="1">
        <v>0</v>
      </c>
      <c r="F165" s="1">
        <v>0</v>
      </c>
      <c r="G165" s="2">
        <f t="shared" si="0"/>
        <v>184053.65432</v>
      </c>
      <c r="H165" s="2">
        <f t="shared" si="1"/>
        <v>0.31000000005587935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124381</v>
      </c>
      <c r="D166" s="1">
        <f>'PR-RAS'!E170</f>
        <v>133612.87</v>
      </c>
      <c r="E166" s="1">
        <v>0</v>
      </c>
      <c r="F166" s="1">
        <v>0</v>
      </c>
      <c r="G166" s="2">
        <f t="shared" si="0"/>
        <v>64615.112099999998</v>
      </c>
      <c r="H166" s="2">
        <f t="shared" si="1"/>
        <v>0.13000000000465661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119102</v>
      </c>
      <c r="D167" s="1">
        <f>'PR-RAS'!E171</f>
        <v>157373.71</v>
      </c>
      <c r="E167" s="1">
        <v>0</v>
      </c>
      <c r="F167" s="1">
        <v>0</v>
      </c>
      <c r="G167" s="2">
        <f t="shared" si="0"/>
        <v>72019.003720000008</v>
      </c>
      <c r="H167" s="2">
        <f t="shared" si="1"/>
        <v>0.29000000000814907</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67250</v>
      </c>
      <c r="D168" s="1">
        <f>'PR-RAS'!E172</f>
        <v>88588.7</v>
      </c>
      <c r="E168" s="1">
        <v>0</v>
      </c>
      <c r="F168" s="1">
        <v>0</v>
      </c>
      <c r="G168" s="2">
        <f t="shared" si="0"/>
        <v>40819.375800000002</v>
      </c>
      <c r="H168" s="2">
        <f t="shared" si="1"/>
        <v>0.30000000000291038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13468</v>
      </c>
      <c r="D170" s="1">
        <f>'PR-RAS'!E174</f>
        <v>13397.67</v>
      </c>
      <c r="E170" s="1">
        <v>0</v>
      </c>
      <c r="F170" s="1">
        <v>0</v>
      </c>
      <c r="G170" s="2">
        <f t="shared" si="0"/>
        <v>6804.5044600000001</v>
      </c>
      <c r="H170" s="2">
        <f t="shared" si="1"/>
        <v>0.32999999999992724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8296</v>
      </c>
      <c r="D172" s="1">
        <f>'PR-RAS'!E176</f>
        <v>1917.74</v>
      </c>
      <c r="E172" s="1">
        <v>0</v>
      </c>
      <c r="F172" s="1">
        <v>0</v>
      </c>
      <c r="G172" s="2">
        <f t="shared" si="0"/>
        <v>2074.48308</v>
      </c>
      <c r="H172" s="2">
        <f t="shared" si="1"/>
        <v>0.25999999999999091</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157346</v>
      </c>
      <c r="D173" s="1">
        <f>'PR-RAS'!E177</f>
        <v>167691.53</v>
      </c>
      <c r="E173" s="1">
        <v>0</v>
      </c>
      <c r="F173" s="1">
        <v>0</v>
      </c>
      <c r="G173" s="2">
        <f t="shared" si="0"/>
        <v>84749.398319999993</v>
      </c>
      <c r="H173" s="2">
        <f t="shared" si="1"/>
        <v>0.47000000000116415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6492</v>
      </c>
      <c r="D174" s="1">
        <f>'PR-RAS'!E178</f>
        <v>7213.72</v>
      </c>
      <c r="E174" s="1">
        <v>0</v>
      </c>
      <c r="F174" s="1">
        <v>0</v>
      </c>
      <c r="G174" s="2">
        <f t="shared" si="0"/>
        <v>3619.0631200000003</v>
      </c>
      <c r="H174" s="2">
        <f t="shared" si="1"/>
        <v>0.27999999999974534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31536</v>
      </c>
      <c r="D175" s="1">
        <f>'PR-RAS'!E179</f>
        <v>25274.27</v>
      </c>
      <c r="E175" s="1">
        <v>0</v>
      </c>
      <c r="F175" s="1">
        <v>0</v>
      </c>
      <c r="G175" s="2">
        <f t="shared" si="0"/>
        <v>14282.70996</v>
      </c>
      <c r="H175" s="2">
        <f t="shared" si="1"/>
        <v>0.27000000000043656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2655</v>
      </c>
      <c r="D176" s="1">
        <f>'PR-RAS'!E180</f>
        <v>0</v>
      </c>
      <c r="E176" s="1">
        <v>0</v>
      </c>
      <c r="F176" s="1">
        <v>0</v>
      </c>
      <c r="G176" s="2">
        <f t="shared" si="0"/>
        <v>464.62499999999994</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14742</v>
      </c>
      <c r="D177" s="1">
        <f>'PR-RAS'!E181</f>
        <v>16208.29</v>
      </c>
      <c r="E177" s="1">
        <v>0</v>
      </c>
      <c r="F177" s="1">
        <v>0</v>
      </c>
      <c r="G177" s="2">
        <f t="shared" si="0"/>
        <v>8299.9100799999997</v>
      </c>
      <c r="H177" s="2">
        <f t="shared" si="1"/>
        <v>0.29000000000087311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6517</v>
      </c>
      <c r="D178" s="1">
        <f>'PR-RAS'!E182</f>
        <v>7362.5</v>
      </c>
      <c r="E178" s="1">
        <v>0</v>
      </c>
      <c r="F178" s="1">
        <v>0</v>
      </c>
      <c r="G178" s="2">
        <f t="shared" si="0"/>
        <v>3759.8339999999998</v>
      </c>
      <c r="H178" s="2">
        <f t="shared" si="1"/>
        <v>0.5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16415</v>
      </c>
      <c r="D179" s="1">
        <f>'PR-RAS'!E183</f>
        <v>27051.5</v>
      </c>
      <c r="E179" s="1">
        <v>0</v>
      </c>
      <c r="F179" s="1">
        <v>0</v>
      </c>
      <c r="G179" s="2">
        <f t="shared" si="0"/>
        <v>12552.204</v>
      </c>
      <c r="H179" s="2">
        <f t="shared" si="1"/>
        <v>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62529</v>
      </c>
      <c r="D180" s="1">
        <f>'PR-RAS'!E184</f>
        <v>63625</v>
      </c>
      <c r="E180" s="1">
        <v>0</v>
      </c>
      <c r="F180" s="1">
        <v>0</v>
      </c>
      <c r="G180" s="2">
        <f t="shared" si="0"/>
        <v>33970.440999999999</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15210</v>
      </c>
      <c r="D181" s="1">
        <f>'PR-RAS'!E185</f>
        <v>15323.75</v>
      </c>
      <c r="E181" s="1">
        <v>0</v>
      </c>
      <c r="F181" s="1">
        <v>0</v>
      </c>
      <c r="G181" s="2">
        <f t="shared" si="0"/>
        <v>8254.35</v>
      </c>
      <c r="H181" s="2">
        <f t="shared" si="1"/>
        <v>0.25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1250</v>
      </c>
      <c r="D182" s="1">
        <f>'PR-RAS'!E186</f>
        <v>5632.5</v>
      </c>
      <c r="E182" s="1">
        <v>0</v>
      </c>
      <c r="F182" s="1">
        <v>0</v>
      </c>
      <c r="G182" s="2">
        <f t="shared" si="0"/>
        <v>2265.2150000000001</v>
      </c>
      <c r="H182" s="2">
        <f t="shared" si="1"/>
        <v>0.5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14583</v>
      </c>
      <c r="D183" s="1">
        <f>'PR-RAS'!E187</f>
        <v>67471.45</v>
      </c>
      <c r="E183" s="1">
        <v>0</v>
      </c>
      <c r="F183" s="1">
        <v>0</v>
      </c>
      <c r="G183" s="2">
        <f t="shared" si="0"/>
        <v>27213.713799999998</v>
      </c>
      <c r="H183" s="2">
        <f t="shared" si="1"/>
        <v>0.44999999999708962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13084</v>
      </c>
      <c r="D184" s="1">
        <f>'PR-RAS'!E188</f>
        <v>12723.9</v>
      </c>
      <c r="E184" s="1">
        <v>0</v>
      </c>
      <c r="F184" s="1">
        <v>0</v>
      </c>
      <c r="G184" s="2">
        <f t="shared" si="0"/>
        <v>7051.3194000000003</v>
      </c>
      <c r="H184" s="2">
        <f t="shared" si="1"/>
        <v>0.1000000000003638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9333</v>
      </c>
      <c r="D186" s="1">
        <f>'PR-RAS'!E190</f>
        <v>8677.9</v>
      </c>
      <c r="E186" s="1">
        <v>0</v>
      </c>
      <c r="F186" s="1">
        <v>0</v>
      </c>
      <c r="G186" s="2">
        <f t="shared" si="0"/>
        <v>4937.4279999999999</v>
      </c>
      <c r="H186" s="2">
        <f t="shared" si="1"/>
        <v>0.1000000000003638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1776</v>
      </c>
      <c r="D187" s="1">
        <f>'PR-RAS'!E191</f>
        <v>1836</v>
      </c>
      <c r="E187" s="1">
        <v>0</v>
      </c>
      <c r="F187" s="1">
        <v>0</v>
      </c>
      <c r="G187" s="2">
        <f t="shared" si="0"/>
        <v>1013.328</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1975</v>
      </c>
      <c r="D191" s="1">
        <f>'PR-RAS'!E195</f>
        <v>2210</v>
      </c>
      <c r="E191" s="1">
        <v>0</v>
      </c>
      <c r="F191" s="1">
        <v>0</v>
      </c>
      <c r="G191" s="2">
        <f t="shared" si="0"/>
        <v>1215.05</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7312</v>
      </c>
      <c r="D192" s="1">
        <f>'PR-RAS'!E196</f>
        <v>5542.7199999999993</v>
      </c>
      <c r="E192" s="1">
        <v>0</v>
      </c>
      <c r="F192" s="1">
        <v>0</v>
      </c>
      <c r="G192" s="2">
        <f t="shared" si="0"/>
        <v>3513.91104</v>
      </c>
      <c r="H192" s="2">
        <f t="shared" si="1"/>
        <v>0.28000000000065484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7312</v>
      </c>
      <c r="D206" s="1">
        <f>'PR-RAS'!E210</f>
        <v>5542.7199999999993</v>
      </c>
      <c r="E206" s="1">
        <v>0</v>
      </c>
      <c r="F206" s="1">
        <v>0</v>
      </c>
      <c r="G206" s="2">
        <f t="shared" si="0"/>
        <v>3771.4751999999994</v>
      </c>
      <c r="H206" s="2">
        <f t="shared" si="1"/>
        <v>0.28000000000065484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6557</v>
      </c>
      <c r="D207" s="1">
        <f>'PR-RAS'!E211</f>
        <v>5516.65</v>
      </c>
      <c r="E207" s="1">
        <v>0</v>
      </c>
      <c r="F207" s="1">
        <v>0</v>
      </c>
      <c r="G207" s="2">
        <f t="shared" si="0"/>
        <v>3623.6017999999995</v>
      </c>
      <c r="H207" s="2">
        <f t="shared" si="1"/>
        <v>0.3500000000003638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755</v>
      </c>
      <c r="D209" s="1">
        <f>'PR-RAS'!E213</f>
        <v>26.07</v>
      </c>
      <c r="E209" s="1">
        <v>0</v>
      </c>
      <c r="F209" s="1">
        <v>0</v>
      </c>
      <c r="G209" s="2">
        <f t="shared" si="0"/>
        <v>167.88512</v>
      </c>
      <c r="H209" s="2">
        <f t="shared" si="1"/>
        <v>7.0000000000000284E-2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2688006</v>
      </c>
      <c r="D285" s="1">
        <f>'PR-RAS'!E289</f>
        <v>2880302.2100000004</v>
      </c>
      <c r="E285" s="1">
        <v>0</v>
      </c>
      <c r="F285" s="1">
        <v>0</v>
      </c>
      <c r="G285" s="2">
        <f t="shared" si="8"/>
        <v>2399405.3592800004</v>
      </c>
      <c r="H285" s="2">
        <f t="shared" si="9"/>
        <v>0.21000000042840838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46653</v>
      </c>
      <c r="D286" s="1">
        <f>'PR-RAS'!E290</f>
        <v>0</v>
      </c>
      <c r="E286" s="1">
        <v>0</v>
      </c>
      <c r="F286" s="1">
        <v>0</v>
      </c>
      <c r="G286" s="2">
        <f t="shared" si="8"/>
        <v>13296.105</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54364.480000000447</v>
      </c>
      <c r="E287" s="1">
        <v>0</v>
      </c>
      <c r="F287" s="1">
        <v>0</v>
      </c>
      <c r="G287" s="2">
        <f t="shared" si="8"/>
        <v>31096.482560000251</v>
      </c>
      <c r="H287" s="2">
        <f t="shared" si="9"/>
        <v>0.48000000044703484</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20889</v>
      </c>
      <c r="D288" s="1">
        <f>'PR-RAS'!E292</f>
        <v>64394.3</v>
      </c>
      <c r="E288" s="1">
        <v>0</v>
      </c>
      <c r="F288" s="1">
        <v>0</v>
      </c>
      <c r="G288" s="2">
        <f t="shared" si="8"/>
        <v>42957.4712</v>
      </c>
      <c r="H288" s="2">
        <f t="shared" si="9"/>
        <v>0.30000000000291038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149891</v>
      </c>
      <c r="D290" s="1">
        <f>'PR-RAS'!E294</f>
        <v>70095</v>
      </c>
      <c r="E290" s="1">
        <v>0</v>
      </c>
      <c r="F290" s="1">
        <v>0</v>
      </c>
      <c r="G290" s="2">
        <f t="shared" si="8"/>
        <v>83833.409</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149891</v>
      </c>
      <c r="D291" s="1">
        <f>'PR-RAS'!E295</f>
        <v>70095</v>
      </c>
      <c r="E291" s="1">
        <v>0</v>
      </c>
      <c r="F291" s="1">
        <v>0</v>
      </c>
      <c r="G291" s="2">
        <f t="shared" si="8"/>
        <v>84123.489999999991</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10155</v>
      </c>
      <c r="D345" s="1">
        <f>'PR-RAS'!E350</f>
        <v>1362.5</v>
      </c>
      <c r="E345" s="1">
        <v>0</v>
      </c>
      <c r="F345" s="1">
        <v>0</v>
      </c>
      <c r="G345" s="2">
        <f t="shared" si="8"/>
        <v>4430.7199999999993</v>
      </c>
      <c r="H345" s="2">
        <f t="shared" si="9"/>
        <v>0.5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10155</v>
      </c>
      <c r="D358" s="1">
        <f>'PR-RAS'!E363</f>
        <v>1362.5</v>
      </c>
      <c r="E358" s="1">
        <v>0</v>
      </c>
      <c r="F358" s="1">
        <v>0</v>
      </c>
      <c r="G358" s="2">
        <f t="shared" si="8"/>
        <v>4598.16</v>
      </c>
      <c r="H358" s="2">
        <f t="shared" si="9"/>
        <v>0.5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10155</v>
      </c>
      <c r="D364" s="1">
        <f>'PR-RAS'!E369</f>
        <v>1362.5</v>
      </c>
      <c r="E364" s="1">
        <v>0</v>
      </c>
      <c r="F364" s="1">
        <v>0</v>
      </c>
      <c r="G364" s="2">
        <f t="shared" si="8"/>
        <v>4675.4399999999996</v>
      </c>
      <c r="H364" s="2">
        <f t="shared" si="9"/>
        <v>0.5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1362.5</v>
      </c>
      <c r="E365" s="1">
        <v>0</v>
      </c>
      <c r="F365" s="1">
        <v>0</v>
      </c>
      <c r="G365" s="2">
        <f t="shared" si="8"/>
        <v>991.9</v>
      </c>
      <c r="H365" s="2">
        <f t="shared" si="9"/>
        <v>0.5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10155</v>
      </c>
      <c r="D367" s="1">
        <f>'PR-RAS'!E372</f>
        <v>0</v>
      </c>
      <c r="E367" s="1">
        <v>0</v>
      </c>
      <c r="F367" s="1">
        <v>0</v>
      </c>
      <c r="G367" s="2">
        <f t="shared" si="8"/>
        <v>3716.73</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10155</v>
      </c>
      <c r="D403" s="1">
        <f>'PR-RAS'!E408</f>
        <v>1362.5</v>
      </c>
      <c r="E403" s="1">
        <v>0</v>
      </c>
      <c r="F403" s="1">
        <v>0</v>
      </c>
      <c r="G403" s="2">
        <f t="shared" si="8"/>
        <v>5177.76</v>
      </c>
      <c r="H403" s="2">
        <f t="shared" si="9"/>
        <v>0.5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8559</v>
      </c>
      <c r="D404" s="1">
        <f>'PR-RAS'!E409</f>
        <v>8558.58</v>
      </c>
      <c r="E404" s="1">
        <v>0</v>
      </c>
      <c r="F404" s="1">
        <v>0</v>
      </c>
      <c r="G404" s="2">
        <f t="shared" si="8"/>
        <v>10347.492480000001</v>
      </c>
      <c r="H404" s="2">
        <f t="shared" si="9"/>
        <v>0.42000000000007276</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2734659</v>
      </c>
      <c r="D407" s="1">
        <f>'PR-RAS'!E412</f>
        <v>2825937.73</v>
      </c>
      <c r="E407" s="1">
        <v>0</v>
      </c>
      <c r="F407" s="1">
        <v>0</v>
      </c>
      <c r="G407" s="2">
        <f t="shared" si="8"/>
        <v>3404932.9907600004</v>
      </c>
      <c r="H407" s="2">
        <f t="shared" si="9"/>
        <v>0.27000000001862645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2698161</v>
      </c>
      <c r="D408" s="1">
        <f>'PR-RAS'!E413</f>
        <v>2881664.7100000004</v>
      </c>
      <c r="E408" s="1">
        <v>0</v>
      </c>
      <c r="F408" s="1">
        <v>0</v>
      </c>
      <c r="G408" s="2">
        <f t="shared" si="8"/>
        <v>3443826.6009400003</v>
      </c>
      <c r="H408" s="2">
        <f t="shared" si="9"/>
        <v>0.28999999957159162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36498</v>
      </c>
      <c r="D409" s="1">
        <f>'PR-RAS'!E414</f>
        <v>0</v>
      </c>
      <c r="E409" s="1">
        <v>0</v>
      </c>
      <c r="F409" s="1">
        <v>0</v>
      </c>
      <c r="G409" s="2">
        <f t="shared" si="8"/>
        <v>14891.183999999999</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55726.980000000447</v>
      </c>
      <c r="E410" s="1">
        <v>0</v>
      </c>
      <c r="F410" s="1">
        <v>0</v>
      </c>
      <c r="G410" s="2">
        <f t="shared" si="8"/>
        <v>45584.669640000364</v>
      </c>
      <c r="H410" s="2">
        <f t="shared" si="9"/>
        <v>1.9999999552965164E-2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29448</v>
      </c>
      <c r="D411" s="1">
        <f>'PR-RAS'!E416</f>
        <v>72952.88</v>
      </c>
      <c r="E411" s="1">
        <v>0</v>
      </c>
      <c r="F411" s="1">
        <v>0</v>
      </c>
      <c r="G411" s="2">
        <f t="shared" si="8"/>
        <v>71895.041599999997</v>
      </c>
      <c r="H411" s="2">
        <f t="shared" si="9"/>
        <v>0.11999999999534339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149891</v>
      </c>
      <c r="D413" s="1">
        <f>'PR-RAS'!E418</f>
        <v>70095</v>
      </c>
      <c r="E413" s="1">
        <v>0</v>
      </c>
      <c r="F413" s="1">
        <v>0</v>
      </c>
      <c r="G413" s="2">
        <f t="shared" si="8"/>
        <v>119513.37199999999</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2734659</v>
      </c>
      <c r="D633" s="1">
        <f>'PR-RAS'!E639</f>
        <v>2825937.73</v>
      </c>
      <c r="E633" s="1">
        <v>0</v>
      </c>
      <c r="F633" s="1">
        <v>0</v>
      </c>
      <c r="G633" s="2">
        <f t="shared" si="10"/>
        <v>5300289.7787199998</v>
      </c>
      <c r="H633" s="2">
        <f t="shared" si="11"/>
        <v>0.27000000001862645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2698161</v>
      </c>
      <c r="D634" s="1">
        <f>'PR-RAS'!E640</f>
        <v>2881664.7100000004</v>
      </c>
      <c r="E634" s="1">
        <v>0</v>
      </c>
      <c r="F634" s="1">
        <v>0</v>
      </c>
      <c r="G634" s="2">
        <f t="shared" si="10"/>
        <v>5356123.4358600015</v>
      </c>
      <c r="H634" s="2">
        <f t="shared" si="11"/>
        <v>0.28999999957159162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36498</v>
      </c>
      <c r="D635" s="1">
        <f>'PR-RAS'!E641</f>
        <v>0</v>
      </c>
      <c r="E635" s="1">
        <v>0</v>
      </c>
      <c r="F635" s="1">
        <v>0</v>
      </c>
      <c r="G635" s="2">
        <f t="shared" si="10"/>
        <v>23139.732</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55726.980000000447</v>
      </c>
      <c r="E636" s="1">
        <v>0</v>
      </c>
      <c r="F636" s="1">
        <v>0</v>
      </c>
      <c r="G636" s="2">
        <f t="shared" si="10"/>
        <v>70773.264600000562</v>
      </c>
      <c r="H636" s="2">
        <f t="shared" si="11"/>
        <v>1.9999999552965164E-2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29448</v>
      </c>
      <c r="D637" s="1">
        <f>'PR-RAS'!E643</f>
        <v>72952.88</v>
      </c>
      <c r="E637" s="1">
        <v>0</v>
      </c>
      <c r="F637" s="1">
        <v>0</v>
      </c>
      <c r="G637" s="2">
        <f t="shared" si="10"/>
        <v>111524.99136000001</v>
      </c>
      <c r="H637" s="2">
        <f t="shared" si="11"/>
        <v>0.11999999999534339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65946</v>
      </c>
      <c r="D639" s="1">
        <f>'PR-RAS'!E645</f>
        <v>17225.899999999558</v>
      </c>
      <c r="E639" s="1">
        <v>0</v>
      </c>
      <c r="F639" s="1">
        <v>0</v>
      </c>
      <c r="G639" s="2">
        <f t="shared" si="10"/>
        <v>64053.796399999439</v>
      </c>
      <c r="H639" s="2">
        <f t="shared" si="11"/>
        <v>0.10000000044237822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171988</v>
      </c>
      <c r="D641" s="1">
        <f>'PR-RAS'!E647</f>
        <v>186686.03</v>
      </c>
      <c r="E641" s="1">
        <v>0</v>
      </c>
      <c r="F641" s="1">
        <v>0</v>
      </c>
      <c r="G641" s="2">
        <f t="shared" si="10"/>
        <v>349030.43840000004</v>
      </c>
      <c r="H641" s="2">
        <f t="shared" si="11"/>
        <v>2.9999999998835847E-2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34467</v>
      </c>
      <c r="D642" s="1">
        <f>'PR-RAS'!E649</f>
        <v>100650.43</v>
      </c>
      <c r="E642" s="1">
        <v>0</v>
      </c>
      <c r="F642" s="1">
        <v>0</v>
      </c>
      <c r="G642" s="2">
        <f t="shared" si="10"/>
        <v>151127.19826</v>
      </c>
      <c r="H642" s="2">
        <f t="shared" si="11"/>
        <v>0.42999999999301508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2803640</v>
      </c>
      <c r="D643" s="1">
        <f>'PR-RAS'!E650</f>
        <v>2871033.37</v>
      </c>
      <c r="E643" s="1">
        <v>0</v>
      </c>
      <c r="F643" s="1">
        <v>0</v>
      </c>
      <c r="G643" s="2">
        <f t="shared" si="10"/>
        <v>5486343.7270800006</v>
      </c>
      <c r="H643" s="2">
        <f t="shared" si="11"/>
        <v>0.37000000011175871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2737457</v>
      </c>
      <c r="D644" s="1">
        <f>'PR-RAS'!E651</f>
        <v>2952183.68</v>
      </c>
      <c r="E644" s="1">
        <v>0</v>
      </c>
      <c r="F644" s="1">
        <v>0</v>
      </c>
      <c r="G644" s="2">
        <f t="shared" si="10"/>
        <v>5556693.06348</v>
      </c>
      <c r="H644" s="2">
        <f t="shared" si="11"/>
        <v>0.31999999983236194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100650</v>
      </c>
      <c r="D645" s="1">
        <f>'PR-RAS'!E652</f>
        <v>19500.120000000112</v>
      </c>
      <c r="E645" s="1">
        <v>0</v>
      </c>
      <c r="F645" s="1">
        <v>0</v>
      </c>
      <c r="G645" s="2">
        <f t="shared" si="10"/>
        <v>89934.754560000147</v>
      </c>
      <c r="H645" s="2">
        <f t="shared" si="11"/>
        <v>0.12000000011175871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20</v>
      </c>
      <c r="D647" s="1">
        <f>'PR-RAS'!E654</f>
        <v>20</v>
      </c>
      <c r="E647" s="1">
        <v>0</v>
      </c>
      <c r="F647" s="1">
        <v>0</v>
      </c>
      <c r="G647" s="2">
        <f t="shared" si="10"/>
        <v>38.76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20</v>
      </c>
      <c r="D649" s="1">
        <f>'PR-RAS'!E656</f>
        <v>20</v>
      </c>
      <c r="E649" s="1">
        <v>0</v>
      </c>
      <c r="F649" s="1">
        <v>0</v>
      </c>
      <c r="G649" s="2">
        <f t="shared" si="10"/>
        <v>38.880000000000003</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7360</v>
      </c>
      <c r="D654" s="1">
        <f>'PR-RAS'!E661</f>
        <v>9700</v>
      </c>
      <c r="E654" s="1">
        <v>0</v>
      </c>
      <c r="F654" s="1">
        <v>0</v>
      </c>
      <c r="G654" s="2">
        <f t="shared" si="10"/>
        <v>17474.280000000002</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3000</v>
      </c>
      <c r="E655" s="1">
        <v>0</v>
      </c>
      <c r="F655" s="1">
        <v>0</v>
      </c>
      <c r="G655" s="2">
        <f t="shared" si="10"/>
        <v>3924</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75284</v>
      </c>
      <c r="D662" s="1">
        <f>'PR-RAS'!E669</f>
        <v>0</v>
      </c>
      <c r="E662" s="1">
        <v>0</v>
      </c>
      <c r="F662" s="1">
        <v>0</v>
      </c>
      <c r="G662" s="2">
        <f t="shared" si="10"/>
        <v>49762.724000000002</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489492</v>
      </c>
      <c r="D703" s="1">
        <f>'PR-RAS'!E710</f>
        <v>576386</v>
      </c>
      <c r="E703" s="1">
        <v>0</v>
      </c>
      <c r="F703" s="1">
        <v>0</v>
      </c>
      <c r="G703" s="2">
        <f t="shared" si="10"/>
        <v>1152869.328</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48812</v>
      </c>
      <c r="D711" s="1">
        <f>'PR-RAS'!E718</f>
        <v>50766</v>
      </c>
      <c r="E711" s="1">
        <v>0</v>
      </c>
      <c r="F711" s="1">
        <v>0</v>
      </c>
      <c r="G711" s="2">
        <f t="shared" si="10"/>
        <v>106744.23999999999</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14328</v>
      </c>
      <c r="D713" s="1">
        <f>'PR-RAS'!E720</f>
        <v>19200</v>
      </c>
      <c r="E713" s="1">
        <v>0</v>
      </c>
      <c r="F713" s="1">
        <v>0</v>
      </c>
      <c r="G713" s="2">
        <f t="shared" si="10"/>
        <v>37542.335999999996</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4479</v>
      </c>
      <c r="D715" s="1">
        <f>'PR-RAS'!E722</f>
        <v>0</v>
      </c>
      <c r="E715" s="1">
        <v>0</v>
      </c>
      <c r="F715" s="1">
        <v>0</v>
      </c>
      <c r="G715" s="2">
        <f t="shared" si="10"/>
        <v>3198.0059999999999</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3267</v>
      </c>
      <c r="D719" s="1">
        <f>'PR-RAS'!E726</f>
        <v>2990.53</v>
      </c>
      <c r="E719" s="1">
        <v>0</v>
      </c>
      <c r="F719" s="1">
        <v>0</v>
      </c>
      <c r="G719" s="2">
        <f t="shared" si="10"/>
        <v>6640.1070800000007</v>
      </c>
      <c r="H719" s="2">
        <f t="shared" si="11"/>
        <v>0.46999999999979991</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733722</v>
      </c>
      <c r="D984" s="6">
        <f>BILANCA!E6</f>
        <v>489331.85999999987</v>
      </c>
      <c r="E984" s="6">
        <v>0</v>
      </c>
      <c r="F984" s="6">
        <v>0</v>
      </c>
      <c r="G984" s="7">
        <f t="shared" ref="G984:G1241" si="22">B984/1000*C984+B984/500*D984</f>
        <v>1712.3857199999998</v>
      </c>
      <c r="H984" s="7">
        <f t="shared" si="19"/>
        <v>0.14000000013038516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299204</v>
      </c>
      <c r="D985" s="1">
        <f>BILANCA!E7</f>
        <v>209662.25999999992</v>
      </c>
      <c r="E985" s="1">
        <v>0</v>
      </c>
      <c r="F985" s="1">
        <v>0</v>
      </c>
      <c r="G985" s="2">
        <f t="shared" si="22"/>
        <v>1437.0570399999997</v>
      </c>
      <c r="H985" s="2">
        <f t="shared" si="19"/>
        <v>0.25999999992200173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41155.9</v>
      </c>
      <c r="E986" s="1">
        <v>0</v>
      </c>
      <c r="F986" s="1">
        <v>0</v>
      </c>
      <c r="G986" s="2">
        <f t="shared" si="22"/>
        <v>246.93540000000002</v>
      </c>
      <c r="H986" s="2">
        <f t="shared" si="19"/>
        <v>9.9999999998544808E-2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41676.85</v>
      </c>
      <c r="E988" s="1">
        <v>0</v>
      </c>
      <c r="F988" s="1">
        <v>0</v>
      </c>
      <c r="G988" s="2">
        <f t="shared" si="22"/>
        <v>416.76850000000002</v>
      </c>
      <c r="H988" s="2">
        <f t="shared" si="19"/>
        <v>0.15000000000145519</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520.95000000000005</v>
      </c>
      <c r="E989" s="1">
        <v>0</v>
      </c>
      <c r="F989" s="1">
        <v>0</v>
      </c>
      <c r="G989" s="2">
        <f t="shared" si="22"/>
        <v>6.2514000000000003</v>
      </c>
      <c r="H989" s="2">
        <f t="shared" si="19"/>
        <v>4.9999999999954525E-2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299204</v>
      </c>
      <c r="D990" s="1">
        <f>BILANCA!E12</f>
        <v>168506.35999999993</v>
      </c>
      <c r="E990" s="1">
        <v>0</v>
      </c>
      <c r="F990" s="1">
        <v>0</v>
      </c>
      <c r="G990" s="2">
        <f t="shared" si="22"/>
        <v>4453.5170399999988</v>
      </c>
      <c r="H990" s="2">
        <f t="shared" si="19"/>
        <v>0.3599999999278225</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41677</v>
      </c>
      <c r="D991" s="1">
        <f>BILANCA!E13</f>
        <v>0</v>
      </c>
      <c r="E991" s="1">
        <v>0</v>
      </c>
      <c r="F991" s="1">
        <v>0</v>
      </c>
      <c r="G991" s="2">
        <f t="shared" si="22"/>
        <v>333.416</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41677</v>
      </c>
      <c r="D993" s="1">
        <f>BILANCA!E15</f>
        <v>0</v>
      </c>
      <c r="E993" s="1">
        <v>0</v>
      </c>
      <c r="F993" s="1">
        <v>0</v>
      </c>
      <c r="G993" s="2">
        <f t="shared" si="22"/>
        <v>416.77</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250895</v>
      </c>
      <c r="D997" s="1">
        <f>BILANCA!E19</f>
        <v>161873.60999999993</v>
      </c>
      <c r="E997" s="1">
        <v>0</v>
      </c>
      <c r="F997" s="1">
        <v>0</v>
      </c>
      <c r="G997" s="2">
        <f t="shared" si="22"/>
        <v>8044.991079999998</v>
      </c>
      <c r="H997" s="2">
        <f t="shared" si="19"/>
        <v>0.3900000000721775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179101</v>
      </c>
      <c r="D998" s="1">
        <f>BILANCA!E20</f>
        <v>102255.93</v>
      </c>
      <c r="E998" s="1">
        <v>0</v>
      </c>
      <c r="F998" s="1">
        <v>0</v>
      </c>
      <c r="G998" s="2">
        <f t="shared" si="22"/>
        <v>5754.1929</v>
      </c>
      <c r="H998" s="2">
        <f t="shared" si="19"/>
        <v>7.0000000006984919E-2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13007</v>
      </c>
      <c r="D999" s="1">
        <f>BILANCA!E21</f>
        <v>13007.5</v>
      </c>
      <c r="E999" s="1">
        <v>0</v>
      </c>
      <c r="F999" s="1">
        <v>0</v>
      </c>
      <c r="G999" s="2">
        <f t="shared" si="22"/>
        <v>624.35199999999998</v>
      </c>
      <c r="H999" s="2">
        <f t="shared" si="19"/>
        <v>0.5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74333</v>
      </c>
      <c r="D1000" s="1">
        <f>BILANCA!E22</f>
        <v>121281.73</v>
      </c>
      <c r="E1000" s="1">
        <v>0</v>
      </c>
      <c r="F1000" s="1">
        <v>0</v>
      </c>
      <c r="G1000" s="2">
        <f t="shared" si="22"/>
        <v>5387.2398199999998</v>
      </c>
      <c r="H1000" s="2">
        <f t="shared" si="19"/>
        <v>0.27000000000407454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31489</v>
      </c>
      <c r="D1002" s="1">
        <f>BILANCA!E24</f>
        <v>104644</v>
      </c>
      <c r="E1002" s="1">
        <v>0</v>
      </c>
      <c r="F1002" s="1">
        <v>0</v>
      </c>
      <c r="G1002" s="2">
        <f t="shared" si="22"/>
        <v>4574.7629999999999</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47460</v>
      </c>
      <c r="D1003" s="1">
        <f>BILANCA!E25</f>
        <v>2974.9</v>
      </c>
      <c r="E1003" s="1">
        <v>0</v>
      </c>
      <c r="F1003" s="1">
        <v>0</v>
      </c>
      <c r="G1003" s="2">
        <f t="shared" si="22"/>
        <v>1068.1960000000001</v>
      </c>
      <c r="H1003" s="2">
        <f t="shared" si="19"/>
        <v>9.9999999999909051E-2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249275</v>
      </c>
      <c r="D1004" s="1">
        <f>BILANCA!E26</f>
        <v>254452.38</v>
      </c>
      <c r="E1004" s="1">
        <v>0</v>
      </c>
      <c r="F1004" s="1">
        <v>0</v>
      </c>
      <c r="G1004" s="2">
        <f t="shared" si="22"/>
        <v>15921.774960000002</v>
      </c>
      <c r="H1004" s="2">
        <f t="shared" si="19"/>
        <v>0.38000000000465661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343770</v>
      </c>
      <c r="D1006" s="1">
        <f>BILANCA!E28</f>
        <v>436742.83</v>
      </c>
      <c r="E1006" s="1">
        <v>0</v>
      </c>
      <c r="F1006" s="1">
        <v>0</v>
      </c>
      <c r="G1006" s="2">
        <f t="shared" si="22"/>
        <v>27996.88018</v>
      </c>
      <c r="H1006" s="2">
        <f t="shared" si="19"/>
        <v>0.16999999998370185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3168</v>
      </c>
      <c r="D1014" s="1">
        <f>BILANCA!E36</f>
        <v>3168</v>
      </c>
      <c r="E1014" s="1">
        <v>0</v>
      </c>
      <c r="F1014" s="1">
        <v>0</v>
      </c>
      <c r="G1014" s="2">
        <f t="shared" si="22"/>
        <v>294.62400000000002</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3168</v>
      </c>
      <c r="D1018" s="1">
        <f>BILANCA!E40</f>
        <v>3168</v>
      </c>
      <c r="E1018" s="1">
        <v>0</v>
      </c>
      <c r="F1018" s="1">
        <v>0</v>
      </c>
      <c r="G1018" s="2">
        <f t="shared" si="22"/>
        <v>332.64000000000004</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6632</v>
      </c>
      <c r="D1023" s="1">
        <f>BILANCA!E45</f>
        <v>6632.75</v>
      </c>
      <c r="E1023" s="1">
        <v>0</v>
      </c>
      <c r="F1023" s="1">
        <v>0</v>
      </c>
      <c r="G1023" s="2">
        <f t="shared" si="22"/>
        <v>795.90000000000009</v>
      </c>
      <c r="H1023" s="2">
        <f t="shared" si="19"/>
        <v>0.25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8843</v>
      </c>
      <c r="D1025" s="1">
        <f>BILANCA!E47</f>
        <v>8843.75</v>
      </c>
      <c r="E1025" s="1">
        <v>0</v>
      </c>
      <c r="F1025" s="1">
        <v>0</v>
      </c>
      <c r="G1025" s="2">
        <f t="shared" si="22"/>
        <v>1114.2809999999999</v>
      </c>
      <c r="H1025" s="2">
        <f t="shared" si="19"/>
        <v>0.25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2211</v>
      </c>
      <c r="D1028" s="1">
        <f>BILANCA!E50</f>
        <v>2211</v>
      </c>
      <c r="E1028" s="1">
        <v>0</v>
      </c>
      <c r="F1028" s="1">
        <v>0</v>
      </c>
      <c r="G1028" s="2">
        <f t="shared" si="22"/>
        <v>298.48499999999996</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115708</v>
      </c>
      <c r="D1032" s="1">
        <f>BILANCA!E54</f>
        <v>120944.45</v>
      </c>
      <c r="E1032" s="1">
        <v>0</v>
      </c>
      <c r="F1032" s="1">
        <v>0</v>
      </c>
      <c r="G1032" s="2">
        <f t="shared" si="22"/>
        <v>17522.248100000001</v>
      </c>
      <c r="H1032" s="2">
        <f t="shared" si="19"/>
        <v>0.44999999999708962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115708</v>
      </c>
      <c r="D1033" s="1">
        <f>BILANCA!E55</f>
        <v>120944.45</v>
      </c>
      <c r="E1033" s="1">
        <v>0</v>
      </c>
      <c r="F1033" s="1">
        <v>0</v>
      </c>
      <c r="G1033" s="2">
        <f t="shared" si="22"/>
        <v>17879.845000000001</v>
      </c>
      <c r="H1033" s="2">
        <f t="shared" si="19"/>
        <v>0.44999999999708962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434518</v>
      </c>
      <c r="D1046" s="1">
        <f>BILANCA!E68</f>
        <v>279669.59999999998</v>
      </c>
      <c r="E1046" s="1">
        <v>0</v>
      </c>
      <c r="F1046" s="1">
        <v>0</v>
      </c>
      <c r="G1046" s="2">
        <f t="shared" si="22"/>
        <v>62613.003599999996</v>
      </c>
      <c r="H1046" s="2">
        <f t="shared" si="19"/>
        <v>0.40000000002328306</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100650</v>
      </c>
      <c r="D1047" s="1">
        <f>BILANCA!E69</f>
        <v>19500.12</v>
      </c>
      <c r="E1047" s="1">
        <v>0</v>
      </c>
      <c r="F1047" s="1">
        <v>0</v>
      </c>
      <c r="G1047" s="2">
        <f t="shared" si="22"/>
        <v>8937.6153599999998</v>
      </c>
      <c r="H1047" s="2">
        <f t="shared" si="19"/>
        <v>0.11999999999898137</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100467</v>
      </c>
      <c r="D1048" s="1">
        <f>BILANCA!E70</f>
        <v>18807.45</v>
      </c>
      <c r="E1048" s="1">
        <v>0</v>
      </c>
      <c r="F1048" s="1">
        <v>0</v>
      </c>
      <c r="G1048" s="2">
        <f t="shared" si="22"/>
        <v>8975.3235000000004</v>
      </c>
      <c r="H1048" s="2">
        <f t="shared" si="19"/>
        <v>0.4500000000007276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100467</v>
      </c>
      <c r="D1050" s="1">
        <f>BILANCA!E72</f>
        <v>18807.45</v>
      </c>
      <c r="E1050" s="1">
        <v>0</v>
      </c>
      <c r="F1050" s="1">
        <v>0</v>
      </c>
      <c r="G1050" s="2">
        <f t="shared" si="22"/>
        <v>9251.4873000000007</v>
      </c>
      <c r="H1050" s="2">
        <f t="shared" si="19"/>
        <v>0.4500000000007276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183</v>
      </c>
      <c r="D1054" s="1">
        <f>BILANCA!E76</f>
        <v>692.67</v>
      </c>
      <c r="E1054" s="1">
        <v>0</v>
      </c>
      <c r="F1054" s="1">
        <v>0</v>
      </c>
      <c r="G1054" s="2">
        <f t="shared" si="22"/>
        <v>111.35213999999998</v>
      </c>
      <c r="H1054" s="2">
        <f t="shared" si="19"/>
        <v>0.33000000000004093</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11989</v>
      </c>
      <c r="D1056" s="1">
        <f>BILANCA!E78</f>
        <v>3388.45</v>
      </c>
      <c r="E1056" s="1">
        <v>0</v>
      </c>
      <c r="F1056" s="1">
        <v>0</v>
      </c>
      <c r="G1056" s="2">
        <f t="shared" si="22"/>
        <v>1369.9106999999999</v>
      </c>
      <c r="H1056" s="2">
        <f t="shared" si="19"/>
        <v>0.4499999999998181</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2236</v>
      </c>
      <c r="D1061" s="1">
        <f>BILANCA!E83</f>
        <v>0</v>
      </c>
      <c r="E1061" s="1">
        <v>0</v>
      </c>
      <c r="F1061" s="1">
        <v>0</v>
      </c>
      <c r="G1061" s="2">
        <f t="shared" si="22"/>
        <v>174.40799999999999</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848</v>
      </c>
      <c r="D1062" s="1">
        <f>BILANCA!E84</f>
        <v>0</v>
      </c>
      <c r="E1062" s="1">
        <v>0</v>
      </c>
      <c r="F1062" s="1">
        <v>0</v>
      </c>
      <c r="G1062" s="2">
        <f t="shared" si="22"/>
        <v>66.992000000000004</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8905</v>
      </c>
      <c r="D1064" s="1">
        <f>BILANCA!E86</f>
        <v>3388.45</v>
      </c>
      <c r="E1064" s="1">
        <v>0</v>
      </c>
      <c r="F1064" s="1">
        <v>0</v>
      </c>
      <c r="G1064" s="2">
        <f t="shared" si="22"/>
        <v>1270.2339000000002</v>
      </c>
      <c r="H1064" s="2">
        <f t="shared" si="19"/>
        <v>0.4499999999998181</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149891</v>
      </c>
      <c r="D1124" s="1">
        <f>BILANCA!E146</f>
        <v>70095</v>
      </c>
      <c r="E1124" s="1">
        <v>0</v>
      </c>
      <c r="F1124" s="1">
        <v>0</v>
      </c>
      <c r="G1124" s="2">
        <f t="shared" si="22"/>
        <v>40901.420999999995</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149891</v>
      </c>
      <c r="D1137" s="1">
        <f>BILANCA!E159</f>
        <v>70095</v>
      </c>
      <c r="E1137" s="1">
        <v>0</v>
      </c>
      <c r="F1137" s="1">
        <v>0</v>
      </c>
      <c r="G1137" s="2">
        <f t="shared" si="22"/>
        <v>44672.474000000002</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171988</v>
      </c>
      <c r="D1148" s="1">
        <f>BILANCA!E170</f>
        <v>186686.03</v>
      </c>
      <c r="E1148" s="1">
        <v>0</v>
      </c>
      <c r="F1148" s="1">
        <v>0</v>
      </c>
      <c r="G1148" s="2">
        <f t="shared" si="22"/>
        <v>89984.409899999999</v>
      </c>
      <c r="H1148" s="2">
        <f t="shared" si="23"/>
        <v>2.9999999998835847E-2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171988</v>
      </c>
      <c r="D1151" s="1">
        <f>BILANCA!E173</f>
        <v>186686.03</v>
      </c>
      <c r="E1151" s="1">
        <v>0</v>
      </c>
      <c r="F1151" s="1">
        <v>0</v>
      </c>
      <c r="G1151" s="2">
        <f t="shared" si="22"/>
        <v>91620.490080000003</v>
      </c>
      <c r="H1151" s="2">
        <f t="shared" si="23"/>
        <v>2.9999999998835847E-2</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733722</v>
      </c>
      <c r="D1152" s="1">
        <f>BILANCA!E175</f>
        <v>489331.86</v>
      </c>
      <c r="E1152" s="1">
        <v>0</v>
      </c>
      <c r="F1152" s="1">
        <v>0</v>
      </c>
      <c r="G1152" s="2">
        <f t="shared" si="22"/>
        <v>289393.18668000004</v>
      </c>
      <c r="H1152" s="2">
        <f t="shared" si="23"/>
        <v>0.14000000001396984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218681</v>
      </c>
      <c r="D1153" s="1">
        <f>BILANCA!E176</f>
        <v>192348.69999999998</v>
      </c>
      <c r="E1153" s="1">
        <v>0</v>
      </c>
      <c r="F1153" s="1">
        <v>0</v>
      </c>
      <c r="G1153" s="2">
        <f t="shared" si="22"/>
        <v>102574.32800000001</v>
      </c>
      <c r="H1153" s="2">
        <f t="shared" si="23"/>
        <v>0.3000000000174623</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213245</v>
      </c>
      <c r="D1154" s="1">
        <f>BILANCA!E177</f>
        <v>192348.69999999998</v>
      </c>
      <c r="E1154" s="1">
        <v>0</v>
      </c>
      <c r="F1154" s="1">
        <v>0</v>
      </c>
      <c r="G1154" s="2">
        <f t="shared" si="22"/>
        <v>102248.1504</v>
      </c>
      <c r="H1154" s="2">
        <f t="shared" si="23"/>
        <v>0.3000000000174623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173630</v>
      </c>
      <c r="D1155" s="1">
        <f>BILANCA!E178</f>
        <v>181928.11</v>
      </c>
      <c r="E1155" s="1">
        <v>0</v>
      </c>
      <c r="F1155" s="1">
        <v>0</v>
      </c>
      <c r="G1155" s="2">
        <f t="shared" si="22"/>
        <v>92447.629839999994</v>
      </c>
      <c r="H1155" s="2">
        <f t="shared" si="23"/>
        <v>0.10999999998603016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27302</v>
      </c>
      <c r="D1156" s="1">
        <f>BILANCA!E179</f>
        <v>10420.59</v>
      </c>
      <c r="E1156" s="1">
        <v>0</v>
      </c>
      <c r="F1156" s="1">
        <v>0</v>
      </c>
      <c r="G1156" s="2">
        <f t="shared" si="22"/>
        <v>8328.7701400000005</v>
      </c>
      <c r="H1156" s="2">
        <f t="shared" si="23"/>
        <v>0.40999999999985448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12313</v>
      </c>
      <c r="D1165" s="1">
        <f>BILANCA!E188</f>
        <v>0</v>
      </c>
      <c r="E1165" s="1">
        <v>0</v>
      </c>
      <c r="F1165" s="1">
        <v>0</v>
      </c>
      <c r="G1165" s="2">
        <f t="shared" si="22"/>
        <v>2240.9659999999999</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4280</v>
      </c>
      <c r="D1166" s="1">
        <f>BILANCA!E189</f>
        <v>0</v>
      </c>
      <c r="E1166" s="1">
        <v>0</v>
      </c>
      <c r="F1166" s="1">
        <v>0</v>
      </c>
      <c r="G1166" s="2">
        <f t="shared" si="22"/>
        <v>783.24</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1156</v>
      </c>
      <c r="D1211" s="1">
        <f>BILANCA!E234</f>
        <v>0</v>
      </c>
      <c r="E1211" s="1">
        <v>0</v>
      </c>
      <c r="F1211" s="1">
        <v>0</v>
      </c>
      <c r="G1211" s="2">
        <f t="shared" si="22"/>
        <v>263.56799999999998</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1156</v>
      </c>
      <c r="D1212" s="1">
        <f>BILANCA!E235</f>
        <v>0</v>
      </c>
      <c r="E1212" s="1">
        <v>0</v>
      </c>
      <c r="F1212" s="1">
        <v>0</v>
      </c>
      <c r="G1212" s="2">
        <f t="shared" si="22"/>
        <v>264.72399999999999</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515041</v>
      </c>
      <c r="D1214" s="1">
        <f>BILANCA!E237</f>
        <v>296983.16000000003</v>
      </c>
      <c r="E1214" s="1">
        <v>0</v>
      </c>
      <c r="F1214" s="1">
        <v>0</v>
      </c>
      <c r="G1214" s="2">
        <f t="shared" si="22"/>
        <v>256180.69092000002</v>
      </c>
      <c r="H1214" s="2">
        <f t="shared" si="23"/>
        <v>0.16000000003259629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299204</v>
      </c>
      <c r="D1215" s="1">
        <f>BILANCA!E238</f>
        <v>209662.26</v>
      </c>
      <c r="E1215" s="1">
        <v>0</v>
      </c>
      <c r="F1215" s="1">
        <v>0</v>
      </c>
      <c r="G1215" s="2">
        <f t="shared" si="22"/>
        <v>166698.61664000002</v>
      </c>
      <c r="H1215" s="2">
        <f t="shared" si="23"/>
        <v>0.26000000000931323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299204</v>
      </c>
      <c r="D1216" s="1">
        <f>BILANCA!E239</f>
        <v>209662.26</v>
      </c>
      <c r="E1216" s="1">
        <v>0</v>
      </c>
      <c r="F1216" s="1">
        <v>0</v>
      </c>
      <c r="G1216" s="2">
        <f t="shared" si="22"/>
        <v>167417.14516000001</v>
      </c>
      <c r="H1216" s="2">
        <f t="shared" si="23"/>
        <v>0.26000000000931323</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265560</v>
      </c>
      <c r="D1217" s="1">
        <f>BILANCA!E240</f>
        <v>174655.09</v>
      </c>
      <c r="E1217" s="1">
        <v>0</v>
      </c>
      <c r="F1217" s="1">
        <v>0</v>
      </c>
      <c r="G1217" s="2">
        <f t="shared" si="22"/>
        <v>143879.62212000001</v>
      </c>
      <c r="H1217" s="2">
        <f t="shared" si="23"/>
        <v>8.999999999650754E-2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33644</v>
      </c>
      <c r="D1218" s="1">
        <f>BILANCA!E241</f>
        <v>35007.17</v>
      </c>
      <c r="E1218" s="1">
        <v>0</v>
      </c>
      <c r="F1218" s="1">
        <v>0</v>
      </c>
      <c r="G1218" s="2">
        <f t="shared" si="22"/>
        <v>24359.709899999998</v>
      </c>
      <c r="H1218" s="2">
        <f t="shared" si="23"/>
        <v>0.16999999999825377</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65946</v>
      </c>
      <c r="D1222" s="1">
        <f>BILANCA!E245</f>
        <v>17225.900000000001</v>
      </c>
      <c r="E1222" s="1">
        <v>0</v>
      </c>
      <c r="F1222" s="1">
        <v>0</v>
      </c>
      <c r="G1222" s="2">
        <f t="shared" si="22"/>
        <v>23995.074199999999</v>
      </c>
      <c r="H1222" s="2">
        <f t="shared" si="23"/>
        <v>9.9999999998544808E-2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65946</v>
      </c>
      <c r="D1223" s="1">
        <f>BILANCA!E246</f>
        <v>17225.900000000001</v>
      </c>
      <c r="E1223" s="1">
        <v>0</v>
      </c>
      <c r="F1223" s="1">
        <v>0</v>
      </c>
      <c r="G1223" s="2">
        <f t="shared" si="22"/>
        <v>24095.472000000002</v>
      </c>
      <c r="H1223" s="2">
        <f t="shared" si="23"/>
        <v>9.9999999998544808E-2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57387</v>
      </c>
      <c r="D1224" s="1">
        <f>BILANCA!E247</f>
        <v>8667.32</v>
      </c>
      <c r="E1224" s="1">
        <v>0</v>
      </c>
      <c r="F1224" s="1">
        <v>0</v>
      </c>
      <c r="G1224" s="2">
        <f t="shared" si="22"/>
        <v>18007.915239999998</v>
      </c>
      <c r="H1224" s="2">
        <f t="shared" si="23"/>
        <v>0.31999999999970896</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8559</v>
      </c>
      <c r="D1225" s="1">
        <f>BILANCA!E248</f>
        <v>8558.58</v>
      </c>
      <c r="E1225" s="1">
        <v>0</v>
      </c>
      <c r="F1225" s="1">
        <v>0</v>
      </c>
      <c r="G1225" s="2">
        <f t="shared" si="22"/>
        <v>6213.6307199999992</v>
      </c>
      <c r="H1225" s="2">
        <f t="shared" si="23"/>
        <v>0.42000000000007276</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149891</v>
      </c>
      <c r="D1232" s="1">
        <f>BILANCA!E255</f>
        <v>70095</v>
      </c>
      <c r="E1232" s="1">
        <v>0</v>
      </c>
      <c r="F1232" s="1">
        <v>0</v>
      </c>
      <c r="G1232" s="2">
        <f t="shared" si="22"/>
        <v>72230.168999999994</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149891</v>
      </c>
      <c r="D1240" s="1">
        <f>BILANCA!E264</f>
        <v>15275</v>
      </c>
      <c r="E1240" s="1">
        <v>0</v>
      </c>
      <c r="F1240" s="1">
        <v>0</v>
      </c>
      <c r="G1240" s="2">
        <f t="shared" si="22"/>
        <v>46373.337</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54820</v>
      </c>
      <c r="E1241" s="1">
        <v>0</v>
      </c>
      <c r="F1241" s="1">
        <v>0</v>
      </c>
      <c r="G1241" s="2">
        <f t="shared" si="22"/>
        <v>28287.119999999999</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8382</v>
      </c>
      <c r="D1244" s="1">
        <f>BILANCA!E268</f>
        <v>3388.45</v>
      </c>
      <c r="E1244" s="1">
        <v>0</v>
      </c>
      <c r="F1244" s="1">
        <v>0</v>
      </c>
      <c r="G1244" s="2">
        <f t="shared" si="24"/>
        <v>3956.4729000000002</v>
      </c>
      <c r="H1244" s="2">
        <f t="shared" si="23"/>
        <v>0.4499999999998181</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522</v>
      </c>
      <c r="D1247" s="1">
        <f>BILANCA!E271</f>
        <v>0</v>
      </c>
      <c r="E1247" s="1">
        <v>0</v>
      </c>
      <c r="F1247" s="1">
        <v>0</v>
      </c>
      <c r="G1247" s="2">
        <f t="shared" si="24"/>
        <v>137.80799999999999</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213245</v>
      </c>
      <c r="D1263" s="1">
        <f>BILANCA!E287</f>
        <v>3576.59</v>
      </c>
      <c r="E1263" s="1">
        <v>0</v>
      </c>
      <c r="F1263" s="1">
        <v>0</v>
      </c>
      <c r="G1263" s="2">
        <f t="shared" si="24"/>
        <v>61711.49040000001</v>
      </c>
      <c r="H1263" s="2">
        <f t="shared" si="23"/>
        <v>0.40999999999985448</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188772.11</v>
      </c>
      <c r="E1264" s="1">
        <v>0</v>
      </c>
      <c r="F1264" s="1">
        <v>0</v>
      </c>
      <c r="G1264" s="2">
        <f t="shared" si="24"/>
        <v>106089.92582</v>
      </c>
      <c r="H1264" s="2">
        <f t="shared" si="23"/>
        <v>0.10999999998603016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680</v>
      </c>
      <c r="D1265" s="1">
        <f>BILANCA!E289</f>
        <v>0</v>
      </c>
      <c r="E1265" s="1">
        <v>0</v>
      </c>
      <c r="F1265" s="1">
        <v>0</v>
      </c>
      <c r="G1265" s="2">
        <f t="shared" si="24"/>
        <v>191.76</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3600</v>
      </c>
      <c r="D1266" s="1">
        <f>BILANCA!E290</f>
        <v>0</v>
      </c>
      <c r="E1266" s="1">
        <v>0</v>
      </c>
      <c r="F1266" s="1">
        <v>0</v>
      </c>
      <c r="G1266" s="2">
        <f t="shared" si="24"/>
        <v>1018.8</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2698161</v>
      </c>
      <c r="D1408" s="1">
        <f>'RAS-funkcijski'!E114</f>
        <v>2881664.71</v>
      </c>
      <c r="E1408" s="1">
        <v>0</v>
      </c>
      <c r="F1408" s="1">
        <v>0</v>
      </c>
      <c r="G1408" s="2">
        <f t="shared" si="24"/>
        <v>930763.94620000012</v>
      </c>
      <c r="H1408" s="2">
        <f t="shared" si="27"/>
        <v>0.2900000000372529</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2579059</v>
      </c>
      <c r="D1409" s="1">
        <f>'RAS-funkcijski'!E115</f>
        <v>2881664.71</v>
      </c>
      <c r="E1409" s="1">
        <v>0</v>
      </c>
      <c r="F1409" s="1">
        <v>0</v>
      </c>
      <c r="G1409" s="2">
        <f t="shared" si="24"/>
        <v>926005.11462000001</v>
      </c>
      <c r="H1409" s="2">
        <f t="shared" si="27"/>
        <v>0.2900000000372529</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2579059</v>
      </c>
      <c r="D1410" s="1">
        <f>'RAS-funkcijski'!E116</f>
        <v>2881664.71</v>
      </c>
      <c r="E1410" s="1">
        <v>0</v>
      </c>
      <c r="F1410" s="1">
        <v>0</v>
      </c>
      <c r="G1410" s="2">
        <f t="shared" si="24"/>
        <v>934347.50303999998</v>
      </c>
      <c r="H1410" s="2">
        <f t="shared" si="27"/>
        <v>0.2900000000372529</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119102</v>
      </c>
      <c r="D1420" s="1">
        <f>'RAS-funkcijski'!E126</f>
        <v>0</v>
      </c>
      <c r="E1420" s="1">
        <v>0</v>
      </c>
      <c r="F1420" s="1">
        <v>0</v>
      </c>
      <c r="G1420" s="2">
        <f t="shared" si="24"/>
        <v>14530.444</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2698161</v>
      </c>
      <c r="D1435" s="13">
        <f>'RAS-funkcijski'!E141</f>
        <v>2881664.71</v>
      </c>
      <c r="E1435" s="13">
        <v>0</v>
      </c>
      <c r="F1435" s="13">
        <v>0</v>
      </c>
      <c r="G1435" s="14">
        <f t="shared" si="24"/>
        <v>1159224.1875400001</v>
      </c>
      <c r="H1435" s="14">
        <f t="shared" si="27"/>
        <v>0.2900000000372529</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218681.74</v>
      </c>
      <c r="D1480" s="6"/>
      <c r="E1480" s="6">
        <v>0</v>
      </c>
      <c r="F1480" s="6">
        <v>0</v>
      </c>
      <c r="G1480" s="7">
        <f t="shared" ref="G1480:G1580" si="34">B1480/1000*C1480</f>
        <v>218.68173999999999</v>
      </c>
      <c r="H1480" s="7">
        <f t="shared" ref="H1480:H1580" si="35">ABS(C1480-ROUND(C1480,0))</f>
        <v>0.26000000000931323</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2861722.8899999997</v>
      </c>
      <c r="D1481" s="1">
        <v>0</v>
      </c>
      <c r="E1481" s="1">
        <v>0</v>
      </c>
      <c r="F1481" s="1">
        <v>0</v>
      </c>
      <c r="G1481" s="2">
        <f t="shared" si="34"/>
        <v>5723.4457799999991</v>
      </c>
      <c r="H1481" s="2">
        <f t="shared" si="35"/>
        <v>0.11000000033527613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2861722.8899999997</v>
      </c>
      <c r="D1483" s="1">
        <v>0</v>
      </c>
      <c r="E1483" s="1">
        <v>0</v>
      </c>
      <c r="F1483" s="1">
        <v>0</v>
      </c>
      <c r="G1483" s="2">
        <f t="shared" si="34"/>
        <v>11446.891559999998</v>
      </c>
      <c r="H1483" s="2">
        <f t="shared" si="35"/>
        <v>0.11000000033527613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2267254.52</v>
      </c>
      <c r="D1484" s="1">
        <v>0</v>
      </c>
      <c r="E1484" s="1">
        <v>0</v>
      </c>
      <c r="F1484" s="1">
        <v>0</v>
      </c>
      <c r="G1484" s="2">
        <f t="shared" si="34"/>
        <v>11336.2726</v>
      </c>
      <c r="H1484" s="2">
        <f t="shared" si="35"/>
        <v>0.47999999998137355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584783.35999999999</v>
      </c>
      <c r="D1485" s="1">
        <v>0</v>
      </c>
      <c r="E1485" s="1">
        <v>0</v>
      </c>
      <c r="F1485" s="1">
        <v>0</v>
      </c>
      <c r="G1485" s="2">
        <f t="shared" si="34"/>
        <v>3508.7001599999999</v>
      </c>
      <c r="H1485" s="2">
        <f t="shared" si="35"/>
        <v>0.35999999998603016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9685.01</v>
      </c>
      <c r="D1491" s="1">
        <v>0</v>
      </c>
      <c r="E1491" s="1">
        <v>0</v>
      </c>
      <c r="F1491" s="1">
        <v>0</v>
      </c>
      <c r="G1491" s="2">
        <f t="shared" si="34"/>
        <v>116.22012000000001</v>
      </c>
      <c r="H1491" s="2">
        <f t="shared" si="35"/>
        <v>1.0000000000218279E-2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2888055.93</v>
      </c>
      <c r="D1499" s="1">
        <v>0</v>
      </c>
      <c r="E1499" s="1">
        <v>0</v>
      </c>
      <c r="F1499" s="1">
        <v>0</v>
      </c>
      <c r="G1499" s="2">
        <f t="shared" si="34"/>
        <v>57761.118600000002</v>
      </c>
      <c r="H1499" s="2">
        <f t="shared" si="35"/>
        <v>6.9999999832361937E-2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2883776.12</v>
      </c>
      <c r="D1501" s="1">
        <v>0</v>
      </c>
      <c r="E1501" s="1">
        <v>0</v>
      </c>
      <c r="F1501" s="1">
        <v>0</v>
      </c>
      <c r="G1501" s="2">
        <f t="shared" si="34"/>
        <v>63443.074639999999</v>
      </c>
      <c r="H1501" s="2">
        <f t="shared" si="35"/>
        <v>0.12000000011175871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2256662.81</v>
      </c>
      <c r="D1502" s="1">
        <v>0</v>
      </c>
      <c r="E1502" s="1">
        <v>0</v>
      </c>
      <c r="F1502" s="1">
        <v>0</v>
      </c>
      <c r="G1502" s="2">
        <f t="shared" si="34"/>
        <v>51903.244630000001</v>
      </c>
      <c r="H1502" s="2">
        <f t="shared" si="35"/>
        <v>0.18999999994412065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603958.93000000005</v>
      </c>
      <c r="D1503" s="1">
        <v>0</v>
      </c>
      <c r="E1503" s="1">
        <v>0</v>
      </c>
      <c r="F1503" s="1">
        <v>0</v>
      </c>
      <c r="G1503" s="2">
        <f t="shared" si="34"/>
        <v>14495.014320000002</v>
      </c>
      <c r="H1503" s="2">
        <f t="shared" si="35"/>
        <v>6.9999999948777258E-2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23154.38</v>
      </c>
      <c r="D1509" s="1">
        <v>0</v>
      </c>
      <c r="E1509" s="1">
        <v>0</v>
      </c>
      <c r="F1509" s="1">
        <v>0</v>
      </c>
      <c r="G1509" s="2">
        <f t="shared" si="34"/>
        <v>694.63139999999999</v>
      </c>
      <c r="H1509" s="2">
        <f t="shared" si="35"/>
        <v>0.38000000000101863</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4279.8100000000004</v>
      </c>
      <c r="D1510" s="1">
        <v>0</v>
      </c>
      <c r="E1510" s="1">
        <v>0</v>
      </c>
      <c r="F1510" s="1">
        <v>0</v>
      </c>
      <c r="G1510" s="2">
        <f t="shared" si="34"/>
        <v>132.67411000000001</v>
      </c>
      <c r="H1510" s="2">
        <f t="shared" si="35"/>
        <v>0.18999999999959982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192348.69999999972</v>
      </c>
      <c r="D1517" s="1">
        <v>0</v>
      </c>
      <c r="E1517" s="1">
        <v>0</v>
      </c>
      <c r="F1517" s="1">
        <v>0</v>
      </c>
      <c r="G1517" s="2">
        <f t="shared" si="34"/>
        <v>7309.2505999999894</v>
      </c>
      <c r="H1517" s="2">
        <f t="shared" si="35"/>
        <v>0.30000000027939677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3576.59</v>
      </c>
      <c r="D1518" s="1">
        <v>0</v>
      </c>
      <c r="E1518" s="1">
        <v>0</v>
      </c>
      <c r="F1518" s="1">
        <v>0</v>
      </c>
      <c r="G1518" s="2">
        <f t="shared" si="34"/>
        <v>139.48701</v>
      </c>
      <c r="H1518" s="2">
        <f t="shared" si="35"/>
        <v>0.40999999999985448</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3576.59</v>
      </c>
      <c r="D1524" s="1">
        <v>0</v>
      </c>
      <c r="E1524" s="1">
        <v>0</v>
      </c>
      <c r="F1524" s="1">
        <v>0</v>
      </c>
      <c r="G1524" s="2">
        <f t="shared" si="34"/>
        <v>160.94655</v>
      </c>
      <c r="H1524" s="2">
        <f t="shared" si="35"/>
        <v>0.40999999999985448</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3576.59</v>
      </c>
      <c r="D1530" s="1">
        <v>0</v>
      </c>
      <c r="E1530" s="1">
        <v>0</v>
      </c>
      <c r="F1530" s="1">
        <v>0</v>
      </c>
      <c r="G1530" s="2">
        <f t="shared" si="34"/>
        <v>182.40609000000001</v>
      </c>
      <c r="H1530" s="2">
        <f t="shared" si="35"/>
        <v>0.40999999999985448</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3576.59</v>
      </c>
      <c r="D1531" s="1">
        <v>0</v>
      </c>
      <c r="E1531" s="1">
        <v>0</v>
      </c>
      <c r="F1531" s="1">
        <v>0</v>
      </c>
      <c r="G1531" s="2">
        <f t="shared" si="34"/>
        <v>185.98267999999999</v>
      </c>
      <c r="H1531" s="2">
        <f t="shared" si="35"/>
        <v>0.40999999999985448</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188772.11</v>
      </c>
      <c r="D1576" s="1">
        <v>0</v>
      </c>
      <c r="E1576" s="1">
        <v>0</v>
      </c>
      <c r="F1576" s="1">
        <v>0</v>
      </c>
      <c r="G1576" s="2">
        <f t="shared" si="34"/>
        <v>18310.894669999998</v>
      </c>
      <c r="H1576" s="2">
        <f t="shared" si="35"/>
        <v>0.10999999998603016</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188772.11</v>
      </c>
      <c r="D1578" s="1">
        <v>0</v>
      </c>
      <c r="E1578" s="1">
        <v>0</v>
      </c>
      <c r="F1578" s="1">
        <v>0</v>
      </c>
      <c r="G1578" s="2">
        <f t="shared" si="34"/>
        <v>18688.438890000001</v>
      </c>
      <c r="H1578" s="2">
        <f t="shared" si="35"/>
        <v>0.10999999998603016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3299</v>
      </c>
      <c r="B1" s="378"/>
      <c r="C1" s="378"/>
    </row>
    <row r="2" spans="1:17" ht="33" customHeight="1" x14ac:dyDescent="0.2">
      <c r="A2" s="379" t="s">
        <v>3300</v>
      </c>
      <c r="B2" s="380"/>
      <c r="C2" s="377"/>
      <c r="D2" s="4"/>
      <c r="E2" s="4"/>
      <c r="F2" s="4"/>
      <c r="G2" s="4"/>
      <c r="H2" s="4"/>
      <c r="I2" s="4"/>
      <c r="J2" s="4"/>
      <c r="K2" s="4"/>
      <c r="L2" s="4"/>
      <c r="M2" s="4"/>
      <c r="N2" s="4"/>
      <c r="O2" s="4"/>
      <c r="P2" s="4"/>
      <c r="Q2" s="4"/>
    </row>
    <row r="3" spans="1:17" ht="18.75" customHeight="1" x14ac:dyDescent="0.2">
      <c r="A3" s="42" t="s">
        <v>3301</v>
      </c>
      <c r="B3" s="381" t="s">
        <v>3302</v>
      </c>
      <c r="C3" s="377"/>
      <c r="D3" s="4"/>
      <c r="E3" s="4"/>
      <c r="F3" s="4"/>
      <c r="G3" s="4"/>
      <c r="H3" s="4"/>
      <c r="I3" s="4"/>
      <c r="J3" s="4"/>
      <c r="K3" s="4"/>
      <c r="L3" s="4"/>
      <c r="M3" s="4"/>
      <c r="N3" s="4"/>
      <c r="O3" s="4"/>
      <c r="P3" s="4"/>
      <c r="Q3" s="4"/>
    </row>
    <row r="4" spans="1:17" ht="37.5" hidden="1" customHeight="1" x14ac:dyDescent="0.2">
      <c r="A4" s="43" t="s">
        <v>3303</v>
      </c>
      <c r="B4" s="376" t="s">
        <v>3304</v>
      </c>
      <c r="C4" s="377"/>
      <c r="D4" s="4"/>
      <c r="E4" s="4"/>
      <c r="F4" s="4"/>
      <c r="G4" s="4"/>
      <c r="H4" s="4"/>
      <c r="I4" s="4"/>
      <c r="J4" s="4"/>
      <c r="K4" s="4"/>
      <c r="L4" s="4"/>
      <c r="M4" s="4"/>
      <c r="N4" s="4"/>
      <c r="O4" s="4"/>
      <c r="P4" s="4"/>
      <c r="Q4" s="4"/>
    </row>
    <row r="5" spans="1:17" ht="48" hidden="1" customHeight="1" x14ac:dyDescent="0.2">
      <c r="A5" s="43" t="s">
        <v>3303</v>
      </c>
      <c r="B5" s="376" t="s">
        <v>3305</v>
      </c>
      <c r="C5" s="377"/>
      <c r="D5" s="4"/>
      <c r="E5" s="4"/>
      <c r="F5" s="4"/>
      <c r="G5" s="4"/>
      <c r="H5" s="4"/>
      <c r="I5" s="4"/>
      <c r="J5" s="4"/>
      <c r="K5" s="4"/>
      <c r="L5" s="4"/>
      <c r="M5" s="4"/>
      <c r="N5" s="4"/>
      <c r="O5" s="4"/>
      <c r="P5" s="4"/>
      <c r="Q5" s="4"/>
    </row>
    <row r="6" spans="1:17" ht="59.25" hidden="1" customHeight="1" x14ac:dyDescent="0.2">
      <c r="A6" s="43" t="s">
        <v>3303</v>
      </c>
      <c r="B6" s="376" t="s">
        <v>3306</v>
      </c>
      <c r="C6" s="377"/>
      <c r="D6" s="4"/>
      <c r="E6" s="4"/>
      <c r="F6" s="4"/>
      <c r="G6" s="4"/>
      <c r="H6" s="4"/>
      <c r="I6" s="4"/>
      <c r="J6" s="4"/>
      <c r="K6" s="4"/>
      <c r="L6" s="4"/>
      <c r="M6" s="4"/>
      <c r="N6" s="4"/>
      <c r="O6" s="4"/>
      <c r="P6" s="4"/>
      <c r="Q6" s="4"/>
    </row>
    <row r="7" spans="1:17" ht="48" hidden="1" customHeight="1" x14ac:dyDescent="0.2">
      <c r="A7" s="43" t="s">
        <v>3307</v>
      </c>
      <c r="B7" s="376" t="s">
        <v>3308</v>
      </c>
      <c r="C7" s="377"/>
      <c r="D7" s="4"/>
      <c r="E7" s="4"/>
      <c r="F7" s="4"/>
      <c r="G7" s="4"/>
      <c r="H7" s="4"/>
      <c r="I7" s="4"/>
      <c r="J7" s="4"/>
      <c r="K7" s="4"/>
      <c r="L7" s="4"/>
      <c r="M7" s="4"/>
      <c r="N7" s="4"/>
      <c r="O7" s="4"/>
      <c r="P7" s="4"/>
      <c r="Q7" s="4"/>
    </row>
    <row r="8" spans="1:17" ht="41.25" hidden="1" customHeight="1" x14ac:dyDescent="0.2">
      <c r="A8" s="43" t="s">
        <v>3309</v>
      </c>
      <c r="B8" s="376" t="s">
        <v>3310</v>
      </c>
      <c r="C8" s="377"/>
      <c r="D8" s="4"/>
      <c r="E8" s="4"/>
      <c r="F8" s="4"/>
      <c r="G8" s="4"/>
      <c r="H8" s="4"/>
      <c r="I8" s="4"/>
      <c r="J8" s="4"/>
      <c r="K8" s="4"/>
      <c r="L8" s="4"/>
      <c r="M8" s="4"/>
      <c r="N8" s="4"/>
      <c r="O8" s="4"/>
      <c r="P8" s="4"/>
      <c r="Q8" s="4"/>
    </row>
    <row r="9" spans="1:17" ht="59.25" hidden="1" customHeight="1" x14ac:dyDescent="0.2">
      <c r="A9" s="43" t="s">
        <v>3311</v>
      </c>
      <c r="B9" s="376" t="s">
        <v>3312</v>
      </c>
      <c r="C9" s="377"/>
      <c r="D9" s="4"/>
      <c r="E9" s="4"/>
      <c r="F9" s="4"/>
      <c r="G9" s="4"/>
      <c r="H9" s="4"/>
      <c r="I9" s="4"/>
      <c r="J9" s="4"/>
      <c r="K9" s="4"/>
      <c r="L9" s="4"/>
      <c r="M9" s="4"/>
      <c r="N9" s="4"/>
      <c r="O9" s="4"/>
      <c r="P9" s="4"/>
      <c r="Q9" s="4"/>
    </row>
    <row r="10" spans="1:17" ht="61.5" hidden="1" customHeight="1" x14ac:dyDescent="0.2">
      <c r="A10" s="43" t="s">
        <v>3311</v>
      </c>
      <c r="B10" s="376" t="s">
        <v>3313</v>
      </c>
      <c r="C10" s="377"/>
      <c r="D10" s="4"/>
      <c r="E10" s="4"/>
      <c r="F10" s="4"/>
      <c r="G10" s="4"/>
      <c r="H10" s="4"/>
      <c r="I10" s="4"/>
      <c r="J10" s="4"/>
      <c r="K10" s="4"/>
      <c r="L10" s="4"/>
      <c r="M10" s="4"/>
      <c r="N10" s="4"/>
      <c r="O10" s="4"/>
      <c r="P10" s="4"/>
      <c r="Q10" s="4"/>
    </row>
    <row r="11" spans="1:17" ht="43.5" hidden="1" customHeight="1" x14ac:dyDescent="0.2">
      <c r="A11" s="43" t="s">
        <v>3311</v>
      </c>
      <c r="B11" s="376" t="s">
        <v>3314</v>
      </c>
      <c r="C11" s="377"/>
      <c r="D11" s="4"/>
      <c r="E11" s="4"/>
      <c r="F11" s="4"/>
      <c r="G11" s="4"/>
      <c r="H11" s="4"/>
      <c r="I11" s="4"/>
      <c r="J11" s="4"/>
      <c r="K11" s="4"/>
      <c r="L11" s="4"/>
      <c r="M11" s="4"/>
      <c r="N11" s="4"/>
      <c r="O11" s="4"/>
      <c r="P11" s="4"/>
      <c r="Q11" s="4"/>
    </row>
    <row r="12" spans="1:17" ht="27.75" hidden="1" customHeight="1" x14ac:dyDescent="0.2">
      <c r="A12" s="43" t="s">
        <v>3315</v>
      </c>
      <c r="B12" s="376" t="s">
        <v>3316</v>
      </c>
      <c r="C12" s="377"/>
      <c r="D12" s="4"/>
      <c r="E12" s="4"/>
      <c r="F12" s="4"/>
      <c r="G12" s="4"/>
      <c r="H12" s="4"/>
      <c r="I12" s="4"/>
      <c r="J12" s="4"/>
      <c r="K12" s="4"/>
      <c r="L12" s="4"/>
      <c r="M12" s="4"/>
      <c r="N12" s="4"/>
      <c r="O12" s="4"/>
      <c r="P12" s="4"/>
      <c r="Q12" s="4"/>
    </row>
    <row r="13" spans="1:17" ht="27.75" hidden="1" customHeight="1" x14ac:dyDescent="0.2">
      <c r="A13" s="43" t="s">
        <v>3317</v>
      </c>
      <c r="B13" s="376" t="s">
        <v>3318</v>
      </c>
      <c r="C13" s="377"/>
      <c r="D13" s="4"/>
      <c r="E13" s="4"/>
      <c r="F13" s="4"/>
      <c r="G13" s="4"/>
      <c r="H13" s="4"/>
      <c r="I13" s="4"/>
      <c r="J13" s="4"/>
      <c r="K13" s="4"/>
      <c r="L13" s="4"/>
      <c r="M13" s="4"/>
      <c r="N13" s="4"/>
      <c r="O13" s="4"/>
      <c r="P13" s="4"/>
      <c r="Q13" s="4"/>
    </row>
    <row r="14" spans="1:17" ht="45.75" hidden="1" customHeight="1" x14ac:dyDescent="0.2">
      <c r="A14" s="43" t="s">
        <v>3319</v>
      </c>
      <c r="B14" s="376" t="s">
        <v>3320</v>
      </c>
      <c r="C14" s="377"/>
      <c r="D14" s="4"/>
      <c r="E14" s="4"/>
      <c r="F14" s="4"/>
      <c r="G14" s="4"/>
      <c r="H14" s="4"/>
      <c r="I14" s="4"/>
      <c r="J14" s="4"/>
      <c r="K14" s="4"/>
      <c r="L14" s="4"/>
      <c r="M14" s="4"/>
      <c r="N14" s="4"/>
      <c r="O14" s="4"/>
      <c r="P14" s="4"/>
      <c r="Q14" s="4"/>
    </row>
    <row r="15" spans="1:17" ht="45.75" hidden="1" customHeight="1" x14ac:dyDescent="0.2">
      <c r="A15" s="43" t="s">
        <v>3321</v>
      </c>
      <c r="B15" s="376" t="s">
        <v>3322</v>
      </c>
      <c r="C15" s="377"/>
      <c r="D15" s="4"/>
      <c r="E15" s="4"/>
      <c r="F15" s="4"/>
      <c r="G15" s="4"/>
      <c r="H15" s="4"/>
      <c r="I15" s="4"/>
      <c r="J15" s="4"/>
      <c r="K15" s="4"/>
      <c r="L15" s="4"/>
      <c r="M15" s="4"/>
      <c r="N15" s="4"/>
      <c r="O15" s="4"/>
      <c r="P15" s="4"/>
      <c r="Q15" s="4"/>
    </row>
    <row r="16" spans="1:17" ht="51" hidden="1" customHeight="1" x14ac:dyDescent="0.2">
      <c r="A16" s="43" t="s">
        <v>3323</v>
      </c>
      <c r="B16" s="376" t="s">
        <v>3324</v>
      </c>
      <c r="C16" s="377"/>
      <c r="D16" s="4"/>
      <c r="E16" s="4"/>
      <c r="F16" s="4"/>
      <c r="G16" s="4"/>
      <c r="H16" s="4"/>
      <c r="I16" s="4"/>
      <c r="J16" s="4"/>
      <c r="K16" s="4"/>
      <c r="L16" s="4"/>
      <c r="M16" s="4"/>
      <c r="N16" s="4"/>
      <c r="O16" s="4"/>
      <c r="P16" s="4"/>
      <c r="Q16" s="4"/>
    </row>
    <row r="17" spans="1:17" ht="27.75" hidden="1" customHeight="1" x14ac:dyDescent="0.2">
      <c r="A17" s="43" t="s">
        <v>3325</v>
      </c>
      <c r="B17" s="376" t="s">
        <v>3326</v>
      </c>
      <c r="C17" s="377"/>
      <c r="D17" s="4"/>
      <c r="E17" s="4"/>
      <c r="F17" s="4"/>
      <c r="G17" s="4"/>
      <c r="H17" s="4"/>
      <c r="I17" s="4"/>
      <c r="J17" s="4"/>
      <c r="K17" s="4"/>
      <c r="L17" s="4"/>
      <c r="M17" s="4"/>
      <c r="N17" s="4"/>
      <c r="O17" s="4"/>
      <c r="P17" s="4"/>
      <c r="Q17" s="4"/>
    </row>
    <row r="18" spans="1:17" ht="27.75" hidden="1" customHeight="1" x14ac:dyDescent="0.2">
      <c r="A18" s="43" t="s">
        <v>3327</v>
      </c>
      <c r="B18" s="376" t="s">
        <v>3328</v>
      </c>
      <c r="C18" s="377"/>
      <c r="D18" s="4"/>
      <c r="E18" s="4"/>
      <c r="F18" s="4"/>
      <c r="G18" s="4"/>
      <c r="H18" s="4"/>
      <c r="I18" s="4"/>
      <c r="J18" s="4"/>
      <c r="K18" s="4"/>
      <c r="L18" s="4"/>
      <c r="M18" s="4"/>
      <c r="N18" s="4"/>
      <c r="O18" s="4"/>
      <c r="P18" s="4"/>
      <c r="Q18" s="4"/>
    </row>
    <row r="19" spans="1:17" ht="45" hidden="1" customHeight="1" x14ac:dyDescent="0.2">
      <c r="A19" s="43" t="s">
        <v>3327</v>
      </c>
      <c r="B19" s="376" t="s">
        <v>3329</v>
      </c>
      <c r="C19" s="377"/>
      <c r="D19" s="4"/>
      <c r="E19" s="4"/>
      <c r="F19" s="4"/>
      <c r="G19" s="4"/>
      <c r="H19" s="4"/>
      <c r="I19" s="4"/>
      <c r="J19" s="4"/>
      <c r="K19" s="4"/>
      <c r="L19" s="4"/>
      <c r="M19" s="4"/>
      <c r="N19" s="4"/>
      <c r="O19" s="4"/>
      <c r="P19" s="4"/>
      <c r="Q19" s="4"/>
    </row>
    <row r="20" spans="1:17" ht="45" hidden="1" customHeight="1" x14ac:dyDescent="0.2">
      <c r="A20" s="43" t="s">
        <v>3330</v>
      </c>
      <c r="B20" s="376" t="s">
        <v>3331</v>
      </c>
      <c r="C20" s="377"/>
      <c r="D20" s="4"/>
      <c r="E20" s="4"/>
      <c r="F20" s="4"/>
      <c r="G20" s="4"/>
      <c r="H20" s="4"/>
      <c r="I20" s="4"/>
      <c r="J20" s="4"/>
      <c r="K20" s="4"/>
      <c r="L20" s="4"/>
      <c r="M20" s="4"/>
      <c r="N20" s="4"/>
      <c r="O20" s="4"/>
      <c r="P20" s="4"/>
      <c r="Q20" s="4"/>
    </row>
    <row r="21" spans="1:17" ht="30" hidden="1" customHeight="1" x14ac:dyDescent="0.2">
      <c r="A21" s="43" t="s">
        <v>3332</v>
      </c>
      <c r="B21" s="376" t="s">
        <v>3333</v>
      </c>
      <c r="C21" s="377"/>
      <c r="D21" s="4"/>
      <c r="E21" s="4"/>
      <c r="F21" s="4"/>
      <c r="G21" s="4"/>
      <c r="H21" s="4"/>
      <c r="I21" s="4"/>
      <c r="J21" s="4"/>
      <c r="K21" s="4"/>
      <c r="L21" s="4"/>
      <c r="M21" s="4"/>
      <c r="N21" s="4"/>
      <c r="O21" s="4"/>
      <c r="P21" s="4"/>
      <c r="Q21" s="4"/>
    </row>
    <row r="22" spans="1:17" ht="30" hidden="1" customHeight="1" x14ac:dyDescent="0.2">
      <c r="A22" s="43" t="s">
        <v>3334</v>
      </c>
      <c r="B22" s="376" t="s">
        <v>3335</v>
      </c>
      <c r="C22" s="377"/>
      <c r="D22" s="4"/>
      <c r="E22" s="4"/>
      <c r="F22" s="4"/>
      <c r="G22" s="4"/>
      <c r="H22" s="4"/>
      <c r="I22" s="4"/>
      <c r="J22" s="4"/>
      <c r="K22" s="4"/>
      <c r="L22" s="4"/>
      <c r="M22" s="4"/>
      <c r="N22" s="4"/>
      <c r="O22" s="4"/>
      <c r="P22" s="4"/>
      <c r="Q22" s="4"/>
    </row>
    <row r="23" spans="1:17" ht="30" hidden="1" customHeight="1" x14ac:dyDescent="0.2">
      <c r="A23" s="43" t="s">
        <v>3336</v>
      </c>
      <c r="B23" s="376" t="s">
        <v>3337</v>
      </c>
      <c r="C23" s="377"/>
      <c r="D23" s="4"/>
      <c r="E23" s="4"/>
      <c r="F23" s="4"/>
      <c r="G23" s="4"/>
      <c r="H23" s="4"/>
      <c r="I23" s="4"/>
      <c r="J23" s="4"/>
      <c r="K23" s="4"/>
      <c r="L23" s="4"/>
      <c r="M23" s="4"/>
      <c r="N23" s="4"/>
      <c r="O23" s="4"/>
      <c r="P23" s="4"/>
      <c r="Q23" s="4"/>
    </row>
    <row r="24" spans="1:17" ht="30" hidden="1" customHeight="1" x14ac:dyDescent="0.2">
      <c r="A24" s="43" t="s">
        <v>3338</v>
      </c>
      <c r="B24" s="376" t="s">
        <v>3339</v>
      </c>
      <c r="C24" s="377"/>
      <c r="D24" s="4"/>
      <c r="E24" s="4"/>
      <c r="F24" s="4"/>
      <c r="G24" s="4"/>
      <c r="H24" s="4"/>
      <c r="I24" s="4"/>
      <c r="J24" s="4"/>
      <c r="K24" s="4"/>
      <c r="L24" s="4"/>
      <c r="M24" s="4"/>
      <c r="N24" s="4"/>
      <c r="O24" s="4"/>
      <c r="P24" s="4"/>
      <c r="Q24" s="4"/>
    </row>
    <row r="25" spans="1:17" ht="30" hidden="1" customHeight="1" x14ac:dyDescent="0.2">
      <c r="A25" s="43" t="s">
        <v>3340</v>
      </c>
      <c r="B25" s="376" t="s">
        <v>3341</v>
      </c>
      <c r="C25" s="377"/>
      <c r="D25" s="4"/>
      <c r="E25" s="4"/>
      <c r="F25" s="4"/>
      <c r="G25" s="4"/>
      <c r="H25" s="4"/>
      <c r="I25" s="4"/>
      <c r="J25" s="4"/>
      <c r="K25" s="4"/>
      <c r="L25" s="4"/>
      <c r="M25" s="4"/>
      <c r="N25" s="4"/>
      <c r="O25" s="4"/>
      <c r="P25" s="4"/>
      <c r="Q25" s="4"/>
    </row>
    <row r="26" spans="1:17" ht="30" hidden="1" customHeight="1" x14ac:dyDescent="0.2">
      <c r="A26" s="43" t="s">
        <v>3342</v>
      </c>
      <c r="B26" s="376" t="s">
        <v>3343</v>
      </c>
      <c r="C26" s="377"/>
      <c r="D26" s="4"/>
      <c r="E26" s="4"/>
      <c r="F26" s="4"/>
      <c r="G26" s="4"/>
      <c r="H26" s="4"/>
      <c r="I26" s="4"/>
      <c r="J26" s="4"/>
      <c r="K26" s="4"/>
      <c r="L26" s="4"/>
      <c r="M26" s="4"/>
      <c r="N26" s="4"/>
      <c r="O26" s="4"/>
      <c r="P26" s="4"/>
      <c r="Q26" s="4"/>
    </row>
    <row r="27" spans="1:17" ht="70.5" hidden="1" customHeight="1" x14ac:dyDescent="0.2">
      <c r="A27" s="43" t="s">
        <v>3344</v>
      </c>
      <c r="B27" s="376" t="s">
        <v>3345</v>
      </c>
      <c r="C27" s="377"/>
      <c r="D27" s="4"/>
      <c r="E27" s="4"/>
      <c r="F27" s="4"/>
      <c r="G27" s="4"/>
      <c r="H27" s="4"/>
      <c r="I27" s="4"/>
      <c r="J27" s="4"/>
      <c r="K27" s="4"/>
      <c r="L27" s="4"/>
      <c r="M27" s="4"/>
      <c r="N27" s="4"/>
      <c r="O27" s="4"/>
      <c r="P27" s="4"/>
      <c r="Q27" s="4"/>
    </row>
    <row r="28" spans="1:17" ht="48" hidden="1" customHeight="1" x14ac:dyDescent="0.2">
      <c r="A28" s="43" t="s">
        <v>3346</v>
      </c>
      <c r="B28" s="376" t="s">
        <v>3347</v>
      </c>
      <c r="C28" s="377"/>
      <c r="D28" s="4"/>
      <c r="E28" s="4"/>
      <c r="F28" s="4"/>
      <c r="G28" s="4"/>
      <c r="H28" s="4"/>
      <c r="I28" s="4"/>
      <c r="J28" s="4"/>
      <c r="K28" s="4"/>
      <c r="L28" s="4"/>
      <c r="M28" s="4"/>
      <c r="N28" s="4"/>
      <c r="O28" s="4"/>
      <c r="P28" s="4"/>
      <c r="Q28" s="4"/>
    </row>
    <row r="29" spans="1:17" ht="100.5" hidden="1" customHeight="1" x14ac:dyDescent="0.2">
      <c r="A29" s="43" t="s">
        <v>3348</v>
      </c>
      <c r="B29" s="376" t="s">
        <v>3349</v>
      </c>
      <c r="C29" s="377"/>
      <c r="D29" s="4"/>
      <c r="E29" s="4"/>
      <c r="F29" s="4"/>
      <c r="G29" s="4"/>
      <c r="H29" s="4"/>
      <c r="I29" s="4"/>
      <c r="J29" s="4"/>
      <c r="K29" s="4"/>
      <c r="L29" s="4"/>
      <c r="M29" s="4"/>
      <c r="N29" s="4"/>
      <c r="O29" s="4"/>
      <c r="P29" s="4"/>
      <c r="Q29" s="4"/>
    </row>
    <row r="30" spans="1:17" ht="45" hidden="1" customHeight="1" x14ac:dyDescent="0.2">
      <c r="A30" s="43" t="s">
        <v>3350</v>
      </c>
      <c r="B30" s="376" t="s">
        <v>3351</v>
      </c>
      <c r="C30" s="377"/>
      <c r="D30" s="4"/>
      <c r="E30" s="4"/>
      <c r="F30" s="4"/>
      <c r="G30" s="4"/>
      <c r="H30" s="4"/>
      <c r="I30" s="4"/>
      <c r="J30" s="4"/>
      <c r="K30" s="4"/>
      <c r="L30" s="4"/>
      <c r="M30" s="4"/>
      <c r="N30" s="4"/>
      <c r="O30" s="4"/>
      <c r="P30" s="4"/>
      <c r="Q30" s="4"/>
    </row>
    <row r="31" spans="1:17" ht="45" hidden="1" customHeight="1" x14ac:dyDescent="0.2">
      <c r="A31" s="43" t="s">
        <v>3352</v>
      </c>
      <c r="B31" s="376" t="s">
        <v>3353</v>
      </c>
      <c r="C31" s="377"/>
      <c r="D31" s="4"/>
      <c r="E31" s="4"/>
      <c r="F31" s="4"/>
      <c r="G31" s="4"/>
      <c r="H31" s="4"/>
      <c r="I31" s="4"/>
      <c r="J31" s="4"/>
      <c r="K31" s="4"/>
      <c r="L31" s="4"/>
      <c r="M31" s="4"/>
      <c r="N31" s="4"/>
      <c r="O31" s="4"/>
      <c r="P31" s="4"/>
      <c r="Q31" s="4"/>
    </row>
    <row r="32" spans="1:17" ht="45" hidden="1" customHeight="1" x14ac:dyDescent="0.2">
      <c r="A32" s="43" t="s">
        <v>3354</v>
      </c>
      <c r="B32" s="376" t="s">
        <v>3355</v>
      </c>
      <c r="C32" s="377"/>
      <c r="D32" s="4"/>
      <c r="E32" s="4"/>
      <c r="F32" s="4"/>
      <c r="G32" s="4"/>
      <c r="H32" s="4"/>
      <c r="I32" s="4"/>
      <c r="J32" s="4"/>
      <c r="K32" s="4"/>
      <c r="L32" s="4"/>
      <c r="M32" s="4"/>
      <c r="N32" s="4"/>
      <c r="O32" s="4"/>
      <c r="P32" s="4"/>
      <c r="Q32" s="4"/>
    </row>
    <row r="33" spans="1:17" ht="72" hidden="1" customHeight="1" x14ac:dyDescent="0.2">
      <c r="A33" s="43" t="s">
        <v>3356</v>
      </c>
      <c r="B33" s="376" t="s">
        <v>3357</v>
      </c>
      <c r="C33" s="377"/>
      <c r="D33" s="4"/>
      <c r="E33" s="4"/>
      <c r="F33" s="4"/>
      <c r="G33" s="4"/>
      <c r="H33" s="4"/>
      <c r="I33" s="4"/>
      <c r="J33" s="4"/>
      <c r="K33" s="4"/>
      <c r="L33" s="4"/>
      <c r="M33" s="4"/>
      <c r="N33" s="4"/>
      <c r="O33" s="4"/>
      <c r="P33" s="4"/>
      <c r="Q33" s="4"/>
    </row>
    <row r="34" spans="1:17" ht="79.5" hidden="1" customHeight="1" x14ac:dyDescent="0.2">
      <c r="A34" s="43" t="s">
        <v>3358</v>
      </c>
      <c r="B34" s="376" t="s">
        <v>3359</v>
      </c>
      <c r="C34" s="377"/>
      <c r="D34" s="4"/>
      <c r="E34" s="4"/>
      <c r="F34" s="4"/>
      <c r="G34" s="4"/>
      <c r="H34" s="4"/>
      <c r="I34" s="4"/>
      <c r="J34" s="4"/>
      <c r="K34" s="4"/>
      <c r="L34" s="4"/>
      <c r="M34" s="4"/>
      <c r="N34" s="4"/>
      <c r="O34" s="4"/>
      <c r="P34" s="4"/>
      <c r="Q34" s="4"/>
    </row>
    <row r="35" spans="1:17" ht="70.5" hidden="1" customHeight="1" x14ac:dyDescent="0.2">
      <c r="A35" s="43" t="s">
        <v>3360</v>
      </c>
      <c r="B35" s="376" t="s">
        <v>3361</v>
      </c>
      <c r="C35" s="377"/>
      <c r="D35" s="4"/>
      <c r="E35" s="4"/>
      <c r="F35" s="4"/>
      <c r="G35" s="4"/>
      <c r="H35" s="4"/>
      <c r="I35" s="4"/>
      <c r="J35" s="4"/>
      <c r="K35" s="4"/>
      <c r="L35" s="4"/>
      <c r="M35" s="4"/>
      <c r="N35" s="4"/>
      <c r="O35" s="4"/>
      <c r="P35" s="4"/>
      <c r="Q35" s="4"/>
    </row>
    <row r="36" spans="1:17" ht="45.75" hidden="1" customHeight="1" x14ac:dyDescent="0.2">
      <c r="A36" s="43" t="s">
        <v>3362</v>
      </c>
      <c r="B36" s="376" t="s">
        <v>3363</v>
      </c>
      <c r="C36" s="377"/>
      <c r="D36" s="4"/>
      <c r="E36" s="4"/>
      <c r="F36" s="4"/>
      <c r="G36" s="4"/>
      <c r="H36" s="4"/>
      <c r="I36" s="4"/>
      <c r="J36" s="4"/>
      <c r="K36" s="4"/>
      <c r="L36" s="4"/>
      <c r="M36" s="4"/>
      <c r="N36" s="4"/>
      <c r="O36" s="4"/>
      <c r="P36" s="4"/>
      <c r="Q36" s="4"/>
    </row>
    <row r="37" spans="1:17" ht="54.75" hidden="1" customHeight="1" x14ac:dyDescent="0.2">
      <c r="A37" s="43" t="s">
        <v>3364</v>
      </c>
      <c r="B37" s="376" t="s">
        <v>3365</v>
      </c>
      <c r="C37" s="377"/>
      <c r="D37" s="4"/>
      <c r="E37" s="4"/>
      <c r="F37" s="4"/>
      <c r="G37" s="4"/>
      <c r="H37" s="4"/>
      <c r="I37" s="4"/>
      <c r="J37" s="4"/>
      <c r="K37" s="4"/>
      <c r="L37" s="4"/>
      <c r="M37" s="4"/>
      <c r="N37" s="4"/>
      <c r="O37" s="4"/>
      <c r="P37" s="4"/>
      <c r="Q37" s="4"/>
    </row>
    <row r="38" spans="1:17" ht="37.5" hidden="1" customHeight="1" x14ac:dyDescent="0.2">
      <c r="A38" s="43" t="s">
        <v>3366</v>
      </c>
      <c r="B38" s="376" t="s">
        <v>3367</v>
      </c>
      <c r="C38" s="377"/>
      <c r="D38" s="4"/>
      <c r="E38" s="4"/>
      <c r="F38" s="4"/>
      <c r="G38" s="4"/>
      <c r="H38" s="4"/>
      <c r="I38" s="4"/>
      <c r="J38" s="4"/>
      <c r="K38" s="4"/>
      <c r="L38" s="4"/>
      <c r="M38" s="4"/>
      <c r="N38" s="4"/>
      <c r="O38" s="4"/>
      <c r="P38" s="4"/>
      <c r="Q38" s="4"/>
    </row>
    <row r="39" spans="1:17" ht="61.5" hidden="1" customHeight="1" x14ac:dyDescent="0.2">
      <c r="A39" s="43" t="s">
        <v>3368</v>
      </c>
      <c r="B39" s="376" t="s">
        <v>3369</v>
      </c>
      <c r="C39" s="377"/>
      <c r="D39" s="4"/>
      <c r="E39" s="4"/>
      <c r="F39" s="4"/>
      <c r="G39" s="4"/>
      <c r="H39" s="4"/>
      <c r="I39" s="4"/>
      <c r="J39" s="4"/>
      <c r="K39" s="4"/>
      <c r="L39" s="4"/>
      <c r="M39" s="4"/>
      <c r="N39" s="4"/>
      <c r="O39" s="4"/>
      <c r="P39" s="4"/>
      <c r="Q39" s="4"/>
    </row>
    <row r="40" spans="1:17" ht="53.25" hidden="1" customHeight="1" x14ac:dyDescent="0.2">
      <c r="A40" s="43" t="s">
        <v>3370</v>
      </c>
      <c r="B40" s="376" t="s">
        <v>3371</v>
      </c>
      <c r="C40" s="377"/>
      <c r="D40" s="4"/>
      <c r="E40" s="4"/>
      <c r="F40" s="4"/>
      <c r="G40" s="4"/>
      <c r="H40" s="4"/>
      <c r="I40" s="4"/>
      <c r="J40" s="4"/>
      <c r="K40" s="4"/>
      <c r="L40" s="4"/>
      <c r="M40" s="4"/>
      <c r="N40" s="4"/>
      <c r="O40" s="4"/>
      <c r="P40" s="4"/>
      <c r="Q40" s="4"/>
    </row>
    <row r="41" spans="1:17" ht="73.5" hidden="1" customHeight="1" x14ac:dyDescent="0.2">
      <c r="A41" s="43" t="s">
        <v>3372</v>
      </c>
      <c r="B41" s="376" t="s">
        <v>3373</v>
      </c>
      <c r="C41" s="377"/>
      <c r="D41" s="4"/>
      <c r="E41" s="4"/>
      <c r="F41" s="4"/>
      <c r="G41" s="4"/>
      <c r="H41" s="4"/>
      <c r="I41" s="4"/>
      <c r="J41" s="4"/>
      <c r="K41" s="4"/>
      <c r="L41" s="4"/>
      <c r="M41" s="4"/>
      <c r="N41" s="4"/>
      <c r="O41" s="4"/>
      <c r="P41" s="4"/>
      <c r="Q41" s="4"/>
    </row>
    <row r="42" spans="1:17" ht="57.75" hidden="1" customHeight="1" x14ac:dyDescent="0.2">
      <c r="A42" s="43" t="s">
        <v>3374</v>
      </c>
      <c r="B42" s="376" t="s">
        <v>3375</v>
      </c>
      <c r="C42" s="377"/>
      <c r="D42" s="4"/>
      <c r="E42" s="4"/>
      <c r="F42" s="4"/>
      <c r="G42" s="4"/>
      <c r="H42" s="4"/>
      <c r="I42" s="4"/>
      <c r="J42" s="4"/>
      <c r="K42" s="4"/>
      <c r="L42" s="4"/>
      <c r="M42" s="4"/>
      <c r="N42" s="4"/>
      <c r="O42" s="4"/>
      <c r="P42" s="4"/>
      <c r="Q42" s="4"/>
    </row>
    <row r="43" spans="1:17" ht="84" hidden="1" customHeight="1" x14ac:dyDescent="0.2">
      <c r="A43" s="43" t="s">
        <v>3376</v>
      </c>
      <c r="B43" s="376" t="s">
        <v>3377</v>
      </c>
      <c r="C43" s="377"/>
      <c r="D43" s="4"/>
      <c r="E43" s="4"/>
      <c r="F43" s="4"/>
      <c r="G43" s="4"/>
      <c r="H43" s="4"/>
      <c r="I43" s="4"/>
      <c r="J43" s="4"/>
      <c r="K43" s="4"/>
      <c r="L43" s="4"/>
      <c r="M43" s="4"/>
      <c r="N43" s="4"/>
      <c r="O43" s="4"/>
      <c r="P43" s="4"/>
      <c r="Q43" s="4"/>
    </row>
    <row r="44" spans="1:17" ht="48" hidden="1" customHeight="1" x14ac:dyDescent="0.2">
      <c r="A44" s="43" t="s">
        <v>3378</v>
      </c>
      <c r="B44" s="376" t="s">
        <v>3379</v>
      </c>
      <c r="C44" s="377"/>
      <c r="D44" s="4"/>
      <c r="E44" s="4"/>
      <c r="F44" s="4"/>
      <c r="G44" s="4"/>
      <c r="H44" s="4"/>
      <c r="I44" s="4"/>
      <c r="J44" s="4"/>
      <c r="K44" s="4"/>
      <c r="L44" s="4"/>
      <c r="M44" s="4"/>
      <c r="N44" s="4"/>
      <c r="O44" s="4"/>
      <c r="P44" s="4"/>
      <c r="Q44" s="4"/>
    </row>
    <row r="45" spans="1:17" ht="57" hidden="1" customHeight="1" x14ac:dyDescent="0.2">
      <c r="A45" s="43" t="s">
        <v>3380</v>
      </c>
      <c r="B45" s="376" t="s">
        <v>3381</v>
      </c>
      <c r="C45" s="377"/>
      <c r="D45" s="4"/>
      <c r="E45" s="4"/>
      <c r="F45" s="4"/>
      <c r="G45" s="4"/>
      <c r="H45" s="4"/>
      <c r="I45" s="4"/>
      <c r="J45" s="4"/>
      <c r="K45" s="4"/>
      <c r="L45" s="4"/>
      <c r="M45" s="4"/>
      <c r="N45" s="4"/>
      <c r="O45" s="4"/>
      <c r="P45" s="4"/>
      <c r="Q45" s="4"/>
    </row>
    <row r="46" spans="1:17" ht="73.5" hidden="1" customHeight="1" x14ac:dyDescent="0.2">
      <c r="A46" s="43" t="s">
        <v>3382</v>
      </c>
      <c r="B46" s="386" t="s">
        <v>3383</v>
      </c>
      <c r="C46" s="377"/>
      <c r="D46" s="41"/>
      <c r="E46" s="4"/>
      <c r="F46" s="4"/>
      <c r="G46" s="4"/>
      <c r="H46" s="4"/>
      <c r="I46" s="4"/>
      <c r="J46" s="4"/>
      <c r="K46" s="4"/>
      <c r="L46" s="4"/>
      <c r="M46" s="4"/>
      <c r="N46" s="4"/>
      <c r="O46" s="4"/>
      <c r="P46" s="4"/>
      <c r="Q46" s="4"/>
    </row>
    <row r="47" spans="1:17" ht="66" hidden="1" customHeight="1" x14ac:dyDescent="0.2">
      <c r="A47" s="48" t="s">
        <v>3384</v>
      </c>
      <c r="B47" s="387" t="s">
        <v>3385</v>
      </c>
      <c r="C47" s="387"/>
      <c r="D47" s="4"/>
      <c r="E47" s="4"/>
      <c r="F47" s="4"/>
      <c r="G47" s="4"/>
      <c r="H47" s="4"/>
      <c r="I47" s="4"/>
      <c r="J47" s="4"/>
      <c r="K47" s="4"/>
      <c r="L47" s="4"/>
      <c r="M47" s="4"/>
      <c r="N47" s="4"/>
      <c r="O47" s="4"/>
      <c r="P47" s="4"/>
      <c r="Q47" s="4"/>
    </row>
    <row r="48" spans="1:17" ht="123.75" customHeight="1" x14ac:dyDescent="0.2">
      <c r="A48" s="270" t="s">
        <v>3386</v>
      </c>
      <c r="B48" s="385" t="s">
        <v>3387</v>
      </c>
      <c r="C48" s="384"/>
      <c r="D48" s="4"/>
      <c r="E48" s="4"/>
      <c r="F48" s="4"/>
      <c r="G48" s="4"/>
      <c r="H48" s="4"/>
      <c r="I48" s="4"/>
      <c r="J48" s="4"/>
      <c r="K48" s="4"/>
      <c r="L48" s="4"/>
      <c r="M48" s="4"/>
      <c r="N48" s="4"/>
      <c r="O48" s="4"/>
      <c r="P48" s="4"/>
      <c r="Q48" s="4"/>
    </row>
    <row r="49" spans="1:17" ht="34.5" customHeight="1" x14ac:dyDescent="0.2">
      <c r="A49" s="270" t="s">
        <v>3388</v>
      </c>
      <c r="B49" s="383" t="s">
        <v>3389</v>
      </c>
      <c r="C49" s="384"/>
      <c r="D49" s="4"/>
      <c r="E49" s="4"/>
      <c r="F49" s="4"/>
      <c r="G49" s="4"/>
      <c r="H49" s="4"/>
      <c r="I49" s="4"/>
      <c r="J49" s="4"/>
      <c r="K49" s="4"/>
      <c r="L49" s="4"/>
      <c r="M49" s="4"/>
      <c r="N49" s="4"/>
      <c r="O49" s="4"/>
      <c r="P49" s="4"/>
      <c r="Q49" s="4"/>
    </row>
    <row r="50" spans="1:17" ht="34.5" customHeight="1" x14ac:dyDescent="0.2">
      <c r="A50" s="270" t="s">
        <v>3390</v>
      </c>
      <c r="B50" s="383" t="s">
        <v>3391</v>
      </c>
      <c r="C50" s="384"/>
      <c r="D50" s="4"/>
      <c r="E50" s="4"/>
      <c r="F50" s="4"/>
      <c r="G50" s="4"/>
      <c r="H50" s="4"/>
      <c r="I50" s="4"/>
      <c r="J50" s="4"/>
      <c r="K50" s="4"/>
      <c r="L50" s="4"/>
      <c r="M50" s="4"/>
      <c r="N50" s="4"/>
      <c r="O50" s="4"/>
      <c r="P50" s="4"/>
      <c r="Q50" s="4"/>
    </row>
    <row r="51" spans="1:17" ht="31.5" customHeight="1" x14ac:dyDescent="0.2">
      <c r="A51" s="312" t="s">
        <v>3392</v>
      </c>
      <c r="B51" s="382" t="s">
        <v>3393</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1" customWidth="1"/>
    <col min="2" max="7" width="14.42578125" customWidth="1"/>
  </cols>
  <sheetData>
    <row r="1" spans="1:1" ht="37.5" customHeight="1" x14ac:dyDescent="0.2">
      <c r="A1" s="278" t="s">
        <v>12</v>
      </c>
    </row>
    <row r="2" spans="1:1" ht="12.75" customHeight="1" x14ac:dyDescent="0.2">
      <c r="A2" s="272"/>
    </row>
    <row r="3" spans="1:1" ht="22.5" x14ac:dyDescent="0.2">
      <c r="A3" s="273" t="s">
        <v>13</v>
      </c>
    </row>
    <row r="4" spans="1:1" ht="39" customHeight="1" x14ac:dyDescent="0.2">
      <c r="A4" s="273" t="s">
        <v>14</v>
      </c>
    </row>
    <row r="5" spans="1:1" ht="51.75" customHeight="1" x14ac:dyDescent="0.2">
      <c r="A5" s="273" t="s">
        <v>15</v>
      </c>
    </row>
    <row r="6" spans="1:1" ht="27" customHeight="1" x14ac:dyDescent="0.2">
      <c r="A6" s="274" t="s">
        <v>16</v>
      </c>
    </row>
    <row r="7" spans="1:1" ht="56.25" x14ac:dyDescent="0.2">
      <c r="A7" s="275" t="s">
        <v>17</v>
      </c>
    </row>
    <row r="8" spans="1:1" ht="78.75" x14ac:dyDescent="0.2">
      <c r="A8" s="276" t="s">
        <v>18</v>
      </c>
    </row>
    <row r="9" spans="1:1" ht="22.5" x14ac:dyDescent="0.2">
      <c r="A9" s="273" t="s">
        <v>19</v>
      </c>
    </row>
    <row r="10" spans="1:1" ht="56.25" x14ac:dyDescent="0.2">
      <c r="A10" s="273" t="s">
        <v>20</v>
      </c>
    </row>
    <row r="11" spans="1:1" ht="42.75" customHeight="1" x14ac:dyDescent="0.2">
      <c r="A11" s="277"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1"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7">
        <v>34741</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6" t="s">
        <v>31</v>
      </c>
      <c r="E8" s="322"/>
      <c r="F8" s="313" t="s">
        <v>32</v>
      </c>
      <c r="G8" s="314"/>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8" t="s">
        <v>35</v>
      </c>
      <c r="E10" s="322"/>
      <c r="F10" s="313" t="s">
        <v>36</v>
      </c>
      <c r="G10" s="314"/>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37</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9"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2" t="s">
        <v>40</v>
      </c>
      <c r="B15" s="331" t="s">
        <v>41</v>
      </c>
      <c r="C15" s="332"/>
      <c r="D15" s="332"/>
      <c r="E15" s="332"/>
      <c r="F15" s="333"/>
      <c r="G15" s="263" t="s">
        <v>42</v>
      </c>
      <c r="H15" s="263" t="s">
        <v>43</v>
      </c>
      <c r="I15" s="264" t="s">
        <v>44</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2734659</v>
      </c>
      <c r="I16" s="172">
        <f>'PR-RAS'!E6</f>
        <v>2825937.73</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2688006</v>
      </c>
      <c r="I17" s="172">
        <f>'PR-RAS'!E151</f>
        <v>2880302.2100000004</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65946</v>
      </c>
      <c r="I18" s="172">
        <f>'PR-RAS'!E645</f>
        <v>17225.899999999558</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299204</v>
      </c>
      <c r="I20" s="175">
        <f>BILANCA!E7</f>
        <v>209662.25999999992</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434518</v>
      </c>
      <c r="I21" s="177">
        <f>BILANCA!E68</f>
        <v>279669.59999999998</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218681</v>
      </c>
      <c r="I22" s="177">
        <f>BILANCA!E176</f>
        <v>192348.69999999998</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515041</v>
      </c>
      <c r="I23" s="179">
        <f>BILANCA!E237</f>
        <v>296983.16000000003</v>
      </c>
      <c r="J23" s="4"/>
      <c r="K23" s="4"/>
      <c r="L23" s="4"/>
      <c r="M23" s="4"/>
      <c r="N23" s="4"/>
      <c r="O23" s="4"/>
      <c r="P23" s="4"/>
      <c r="Q23" s="4"/>
      <c r="R23" s="4"/>
      <c r="S23" s="4"/>
      <c r="T23" s="4"/>
      <c r="U23" s="4"/>
      <c r="V23" s="4"/>
      <c r="W23" s="4"/>
      <c r="X23" s="4"/>
    </row>
    <row r="24" spans="1:24" ht="12.75" customHeight="1" x14ac:dyDescent="0.2">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2698161</v>
      </c>
      <c r="I27" s="177">
        <f>'RAS-funkcijski'!E114</f>
        <v>2881664.71</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2698161</v>
      </c>
      <c r="I28" s="181">
        <f>'RAS-funkcijski'!E141</f>
        <v>2881664.71</v>
      </c>
      <c r="J28" s="4"/>
      <c r="K28" s="4"/>
      <c r="L28" s="4"/>
      <c r="M28" s="4"/>
      <c r="N28" s="4"/>
      <c r="O28" s="4"/>
      <c r="P28" s="4"/>
      <c r="Q28" s="4"/>
      <c r="R28" s="4"/>
      <c r="S28" s="4"/>
      <c r="T28" s="4"/>
      <c r="U28" s="4"/>
      <c r="V28" s="4"/>
      <c r="W28" s="4"/>
      <c r="X28" s="4"/>
    </row>
    <row r="29" spans="1:24" ht="12.75" customHeight="1" x14ac:dyDescent="0.2">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218681.74</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46</v>
      </c>
      <c r="I34" s="177">
        <f>OBVEZE!D42</f>
        <v>192348.69999999972</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46</v>
      </c>
      <c r="I35" s="177">
        <f>OBVEZE!D43</f>
        <v>3576.59</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46</v>
      </c>
      <c r="I36" s="181">
        <f>OBVEZE!D101</f>
        <v>188772.11</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0"/>
      <c r="I40" s="259"/>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uP6oOafQKgKLXZ6CWLFM8l6wZ9vwm12RjdKnD6E3sOjsuHOk9p+p2o/7ofcKKF9m872HJbrv8ny6jQtoq/Zm8w==" saltValue="ak41u2Bdn5Hl7aPDoHwk3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829" zoomScaleNormal="100" workbookViewId="0">
      <selection activeCell="D652" sqref="D652"/>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9" t="s">
        <v>49</v>
      </c>
      <c r="B3" s="310" t="s">
        <v>41</v>
      </c>
      <c r="C3" s="284" t="s">
        <v>42</v>
      </c>
      <c r="D3" s="310" t="s">
        <v>50</v>
      </c>
      <c r="E3" s="310" t="s">
        <v>51</v>
      </c>
      <c r="F3" s="285"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2734659</v>
      </c>
      <c r="E6" s="53">
        <f>E7+E44+E50+E82+E106+E124+E133+E139</f>
        <v>2825937.73</v>
      </c>
      <c r="F6" s="54">
        <f t="shared" ref="F6:F131" si="0">IF(D6&lt;&gt;0,IF(E6/D6&gt;=100,"&gt;&gt;100",E6/D6*100),"-")</f>
        <v>103.33784687597247</v>
      </c>
    </row>
    <row r="7" spans="1:25" ht="12.75" customHeight="1" x14ac:dyDescent="0.2">
      <c r="A7" s="55">
        <v>61</v>
      </c>
      <c r="B7" s="308"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82644</v>
      </c>
      <c r="E50" s="53">
        <f>E51+E54+E59+E62+E65+E68+E71+E74+E77</f>
        <v>12700</v>
      </c>
      <c r="F50" s="54">
        <f t="shared" si="0"/>
        <v>15.367116790087604</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7360</v>
      </c>
      <c r="E59" s="53">
        <f t="shared" si="12"/>
        <v>12700</v>
      </c>
      <c r="F59" s="54">
        <f t="shared" si="0"/>
        <v>172.55434782608697</v>
      </c>
    </row>
    <row r="60" spans="1:6" ht="24" x14ac:dyDescent="0.2">
      <c r="A60" s="55">
        <v>6331</v>
      </c>
      <c r="B60" s="88" t="s">
        <v>163</v>
      </c>
      <c r="C60" s="52" t="s">
        <v>164</v>
      </c>
      <c r="D60" s="244">
        <v>7360</v>
      </c>
      <c r="E60" s="244">
        <v>12700</v>
      </c>
      <c r="F60" s="54">
        <f t="shared" si="0"/>
        <v>172.55434782608697</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75284</v>
      </c>
      <c r="E62" s="53">
        <f t="shared" si="13"/>
        <v>0</v>
      </c>
      <c r="F62" s="54">
        <f t="shared" si="0"/>
        <v>0</v>
      </c>
    </row>
    <row r="63" spans="1:6" ht="12.75" customHeight="1" x14ac:dyDescent="0.2">
      <c r="A63" s="55">
        <v>6341</v>
      </c>
      <c r="B63" s="87" t="s">
        <v>169</v>
      </c>
      <c r="C63" s="52" t="s">
        <v>170</v>
      </c>
      <c r="D63" s="244">
        <v>75284</v>
      </c>
      <c r="E63" s="244"/>
      <c r="F63" s="54">
        <f t="shared" si="0"/>
        <v>0</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0</v>
      </c>
      <c r="E82" s="53">
        <f t="shared" si="19"/>
        <v>0</v>
      </c>
      <c r="F82" s="54" t="str">
        <f t="shared" si="0"/>
        <v>-</v>
      </c>
    </row>
    <row r="83" spans="1:6" ht="12.75" customHeight="1" x14ac:dyDescent="0.2">
      <c r="A83" s="55">
        <v>641</v>
      </c>
      <c r="B83" s="87" t="s">
        <v>209</v>
      </c>
      <c r="C83" s="52" t="s">
        <v>210</v>
      </c>
      <c r="D83" s="53">
        <f t="shared" ref="D83:E83" si="20">SUM(D84:D90)</f>
        <v>0</v>
      </c>
      <c r="E83" s="53">
        <f t="shared" si="20"/>
        <v>0</v>
      </c>
      <c r="F83" s="54" t="str">
        <f t="shared" si="0"/>
        <v>-</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c r="E85" s="244"/>
      <c r="F85" s="54" t="str">
        <f t="shared" si="0"/>
        <v>-</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489492</v>
      </c>
      <c r="E106" s="53">
        <f t="shared" si="23"/>
        <v>581277.21</v>
      </c>
      <c r="F106" s="54">
        <f t="shared" si="0"/>
        <v>118.75111544213183</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489492</v>
      </c>
      <c r="E112" s="53">
        <f t="shared" si="25"/>
        <v>581277.21</v>
      </c>
      <c r="F112" s="54">
        <f t="shared" si="0"/>
        <v>118.75111544213183</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489492</v>
      </c>
      <c r="E117" s="244">
        <v>581277.21</v>
      </c>
      <c r="F117" s="54">
        <f t="shared" si="0"/>
        <v>118.75111544213183</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7180</v>
      </c>
      <c r="E124" s="53">
        <f t="shared" si="27"/>
        <v>4491</v>
      </c>
      <c r="F124" s="54">
        <f t="shared" si="0"/>
        <v>62.548746518105844</v>
      </c>
    </row>
    <row r="125" spans="1:6" ht="12.75" customHeight="1" x14ac:dyDescent="0.2">
      <c r="A125" s="55">
        <v>661</v>
      </c>
      <c r="B125" s="88" t="s">
        <v>293</v>
      </c>
      <c r="C125" s="52" t="s">
        <v>294</v>
      </c>
      <c r="D125" s="53">
        <f t="shared" ref="D125:E125" si="28">SUM(D126:D127)</f>
        <v>7180</v>
      </c>
      <c r="E125" s="53">
        <f t="shared" si="28"/>
        <v>0</v>
      </c>
      <c r="F125" s="54">
        <f t="shared" si="0"/>
        <v>0</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v>7180</v>
      </c>
      <c r="E127" s="244"/>
      <c r="F127" s="54">
        <f t="shared" si="0"/>
        <v>0</v>
      </c>
    </row>
    <row r="128" spans="1:6" ht="24" x14ac:dyDescent="0.2">
      <c r="A128" s="55">
        <v>663</v>
      </c>
      <c r="B128" s="233" t="s">
        <v>299</v>
      </c>
      <c r="C128" s="52" t="s">
        <v>300</v>
      </c>
      <c r="D128" s="53">
        <f t="shared" ref="D128:E128" si="29">SUM(D129:D132)</f>
        <v>0</v>
      </c>
      <c r="E128" s="53">
        <f t="shared" si="29"/>
        <v>4491</v>
      </c>
      <c r="F128" s="54" t="str">
        <f t="shared" si="0"/>
        <v>-</v>
      </c>
    </row>
    <row r="129" spans="1:6" ht="12.75" customHeight="1" x14ac:dyDescent="0.2">
      <c r="A129" s="55">
        <v>6631</v>
      </c>
      <c r="B129" s="88" t="s">
        <v>301</v>
      </c>
      <c r="C129" s="52" t="s">
        <v>302</v>
      </c>
      <c r="D129" s="244"/>
      <c r="E129" s="244">
        <v>4491</v>
      </c>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2155343</v>
      </c>
      <c r="E133" s="53">
        <f t="shared" si="30"/>
        <v>2214097.02</v>
      </c>
      <c r="F133" s="54">
        <f t="shared" ref="F133:F223" si="31">IF(D133&lt;&gt;0,IF(E133/D133&gt;=100,"&gt;&gt;100",E133/D133*100),"-")</f>
        <v>102.72597076196226</v>
      </c>
    </row>
    <row r="134" spans="1:6" ht="24" x14ac:dyDescent="0.2">
      <c r="A134" s="55">
        <v>671</v>
      </c>
      <c r="B134" s="234" t="s">
        <v>311</v>
      </c>
      <c r="C134" s="52" t="s">
        <v>312</v>
      </c>
      <c r="D134" s="53">
        <f t="shared" ref="D134:E134" si="32">SUM(D135:D137)</f>
        <v>2155343</v>
      </c>
      <c r="E134" s="53">
        <f t="shared" si="32"/>
        <v>2214097.02</v>
      </c>
      <c r="F134" s="54">
        <f t="shared" si="31"/>
        <v>102.72597076196226</v>
      </c>
    </row>
    <row r="135" spans="1:6" ht="12.75" customHeight="1" x14ac:dyDescent="0.2">
      <c r="A135" s="55">
        <v>6711</v>
      </c>
      <c r="B135" s="87" t="s">
        <v>313</v>
      </c>
      <c r="C135" s="52" t="s">
        <v>314</v>
      </c>
      <c r="D135" s="244">
        <v>2152108</v>
      </c>
      <c r="E135" s="244">
        <v>2214097.02</v>
      </c>
      <c r="F135" s="54">
        <f t="shared" si="31"/>
        <v>102.88038611445151</v>
      </c>
    </row>
    <row r="136" spans="1:6" ht="24" x14ac:dyDescent="0.2">
      <c r="A136" s="55">
        <v>6712</v>
      </c>
      <c r="B136" s="234" t="s">
        <v>315</v>
      </c>
      <c r="C136" s="52" t="s">
        <v>316</v>
      </c>
      <c r="D136" s="244">
        <v>3235</v>
      </c>
      <c r="E136" s="244"/>
      <c r="F136" s="54">
        <f t="shared" si="31"/>
        <v>0</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13372.5</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v>13372.5</v>
      </c>
      <c r="F150" s="54" t="str">
        <f t="shared" si="31"/>
        <v>-</v>
      </c>
    </row>
    <row r="151" spans="1:6" ht="12.75" customHeight="1" x14ac:dyDescent="0.2">
      <c r="A151" s="55">
        <v>3</v>
      </c>
      <c r="B151" s="87" t="s">
        <v>345</v>
      </c>
      <c r="C151" s="52" t="s">
        <v>53</v>
      </c>
      <c r="D151" s="53">
        <f t="shared" ref="D151:E151" si="35">D152+D163+D196+D215+D224+D252+D263</f>
        <v>2688006</v>
      </c>
      <c r="E151" s="53">
        <f t="shared" si="35"/>
        <v>2880302.2100000004</v>
      </c>
      <c r="F151" s="54">
        <f t="shared" si="31"/>
        <v>107.15386089167957</v>
      </c>
    </row>
    <row r="152" spans="1:6" ht="12.75" customHeight="1" x14ac:dyDescent="0.2">
      <c r="A152" s="55">
        <v>31</v>
      </c>
      <c r="B152" s="87" t="s">
        <v>346</v>
      </c>
      <c r="C152" s="52" t="s">
        <v>347</v>
      </c>
      <c r="D152" s="53">
        <f t="shared" ref="D152:E152" si="36">D153+D158+D159</f>
        <v>2092358</v>
      </c>
      <c r="E152" s="53">
        <f t="shared" si="36"/>
        <v>2163331.02</v>
      </c>
      <c r="F152" s="54">
        <f t="shared" si="31"/>
        <v>103.39201130972806</v>
      </c>
    </row>
    <row r="153" spans="1:6" ht="12.75" customHeight="1" x14ac:dyDescent="0.2">
      <c r="A153" s="55">
        <v>311</v>
      </c>
      <c r="B153" s="87" t="s">
        <v>348</v>
      </c>
      <c r="C153" s="52" t="s">
        <v>349</v>
      </c>
      <c r="D153" s="53">
        <f t="shared" ref="D153:E153" si="37">SUM(D154:D157)</f>
        <v>1720073</v>
      </c>
      <c r="E153" s="53">
        <f t="shared" si="37"/>
        <v>1789312.51</v>
      </c>
      <c r="F153" s="54">
        <f t="shared" si="31"/>
        <v>104.02538206227294</v>
      </c>
    </row>
    <row r="154" spans="1:6" ht="12.75" customHeight="1" x14ac:dyDescent="0.2">
      <c r="A154" s="55">
        <v>3111</v>
      </c>
      <c r="B154" s="87" t="s">
        <v>350</v>
      </c>
      <c r="C154" s="52" t="s">
        <v>351</v>
      </c>
      <c r="D154" s="244">
        <v>1720073</v>
      </c>
      <c r="E154" s="244">
        <v>1789312.51</v>
      </c>
      <c r="F154" s="54">
        <f t="shared" si="31"/>
        <v>104.02538206227294</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95062</v>
      </c>
      <c r="E158" s="244">
        <v>80000</v>
      </c>
      <c r="F158" s="54">
        <f t="shared" si="31"/>
        <v>84.155603711262131</v>
      </c>
    </row>
    <row r="159" spans="1:6" ht="12.75" customHeight="1" x14ac:dyDescent="0.2">
      <c r="A159" s="55">
        <v>313</v>
      </c>
      <c r="B159" s="87" t="s">
        <v>360</v>
      </c>
      <c r="C159" s="52" t="s">
        <v>361</v>
      </c>
      <c r="D159" s="53">
        <f t="shared" ref="D159:E159" si="38">SUM(D160:D162)</f>
        <v>277223</v>
      </c>
      <c r="E159" s="53">
        <f t="shared" si="38"/>
        <v>294018.51</v>
      </c>
      <c r="F159" s="54">
        <f t="shared" si="31"/>
        <v>106.05848360345283</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267910</v>
      </c>
      <c r="E161" s="244">
        <v>283818.51</v>
      </c>
      <c r="F161" s="54">
        <f t="shared" si="31"/>
        <v>105.93800530028741</v>
      </c>
    </row>
    <row r="162" spans="1:6" ht="12.75" customHeight="1" x14ac:dyDescent="0.2">
      <c r="A162" s="55">
        <v>3133</v>
      </c>
      <c r="B162" s="87" t="s">
        <v>365</v>
      </c>
      <c r="C162" s="52" t="s">
        <v>366</v>
      </c>
      <c r="D162" s="244">
        <v>9313</v>
      </c>
      <c r="E162" s="244">
        <v>10200</v>
      </c>
      <c r="F162" s="54">
        <f t="shared" si="31"/>
        <v>109.52432084183398</v>
      </c>
    </row>
    <row r="163" spans="1:6" ht="12.75" customHeight="1" x14ac:dyDescent="0.2">
      <c r="A163" s="55">
        <v>32</v>
      </c>
      <c r="B163" s="87" t="s">
        <v>367</v>
      </c>
      <c r="C163" s="52" t="s">
        <v>368</v>
      </c>
      <c r="D163" s="53">
        <f t="shared" ref="D163:E163" si="39">D164+D169+D177+D187+D188</f>
        <v>588336</v>
      </c>
      <c r="E163" s="53">
        <f t="shared" si="39"/>
        <v>711428.47</v>
      </c>
      <c r="F163" s="54">
        <f t="shared" si="31"/>
        <v>120.92213802996928</v>
      </c>
    </row>
    <row r="164" spans="1:6" ht="12.75" customHeight="1" x14ac:dyDescent="0.2">
      <c r="A164" s="55">
        <v>321</v>
      </c>
      <c r="B164" s="87" t="s">
        <v>369</v>
      </c>
      <c r="C164" s="52" t="s">
        <v>370</v>
      </c>
      <c r="D164" s="53">
        <f t="shared" ref="D164:E164" si="40">SUM(D165:D168)</f>
        <v>70826</v>
      </c>
      <c r="E164" s="53">
        <f t="shared" si="40"/>
        <v>68650.899999999994</v>
      </c>
      <c r="F164" s="54">
        <f t="shared" si="31"/>
        <v>96.928952644509067</v>
      </c>
    </row>
    <row r="165" spans="1:6" ht="12.75" customHeight="1" x14ac:dyDescent="0.2">
      <c r="A165" s="55">
        <v>3211</v>
      </c>
      <c r="B165" s="87" t="s">
        <v>371</v>
      </c>
      <c r="C165" s="52" t="s">
        <v>372</v>
      </c>
      <c r="D165" s="244"/>
      <c r="E165" s="244">
        <v>850</v>
      </c>
      <c r="F165" s="54" t="str">
        <f t="shared" si="31"/>
        <v>-</v>
      </c>
    </row>
    <row r="166" spans="1:6" ht="12.75" customHeight="1" x14ac:dyDescent="0.2">
      <c r="A166" s="55">
        <v>3212</v>
      </c>
      <c r="B166" s="87" t="s">
        <v>373</v>
      </c>
      <c r="C166" s="52" t="s">
        <v>374</v>
      </c>
      <c r="D166" s="244">
        <v>48812</v>
      </c>
      <c r="E166" s="244">
        <v>50766</v>
      </c>
      <c r="F166" s="54">
        <f t="shared" si="31"/>
        <v>104.00311398836352</v>
      </c>
    </row>
    <row r="167" spans="1:6" ht="12.75" customHeight="1" x14ac:dyDescent="0.2">
      <c r="A167" s="55">
        <v>3213</v>
      </c>
      <c r="B167" s="87" t="s">
        <v>375</v>
      </c>
      <c r="C167" s="52" t="s">
        <v>376</v>
      </c>
      <c r="D167" s="244">
        <v>20934</v>
      </c>
      <c r="E167" s="244">
        <v>17034.900000000001</v>
      </c>
      <c r="F167" s="54">
        <f t="shared" si="31"/>
        <v>81.374319289194617</v>
      </c>
    </row>
    <row r="168" spans="1:6" ht="12.75" customHeight="1" x14ac:dyDescent="0.2">
      <c r="A168" s="55">
        <v>3214</v>
      </c>
      <c r="B168" s="87" t="s">
        <v>377</v>
      </c>
      <c r="C168" s="52" t="s">
        <v>378</v>
      </c>
      <c r="D168" s="244">
        <v>1080</v>
      </c>
      <c r="E168" s="244"/>
      <c r="F168" s="54">
        <f t="shared" si="31"/>
        <v>0</v>
      </c>
    </row>
    <row r="169" spans="1:6" ht="12.75" customHeight="1" x14ac:dyDescent="0.2">
      <c r="A169" s="55">
        <v>322</v>
      </c>
      <c r="B169" s="87" t="s">
        <v>379</v>
      </c>
      <c r="C169" s="52" t="s">
        <v>380</v>
      </c>
      <c r="D169" s="53">
        <f t="shared" ref="D169:E169" si="41">SUM(D170:D176)</f>
        <v>332497</v>
      </c>
      <c r="E169" s="53">
        <f t="shared" si="41"/>
        <v>394890.68999999994</v>
      </c>
      <c r="F169" s="54">
        <f t="shared" si="31"/>
        <v>118.76518885884684</v>
      </c>
    </row>
    <row r="170" spans="1:6" ht="12.75" customHeight="1" x14ac:dyDescent="0.2">
      <c r="A170" s="55">
        <v>3221</v>
      </c>
      <c r="B170" s="87" t="s">
        <v>381</v>
      </c>
      <c r="C170" s="52" t="s">
        <v>382</v>
      </c>
      <c r="D170" s="244">
        <v>124381</v>
      </c>
      <c r="E170" s="244">
        <v>133612.87</v>
      </c>
      <c r="F170" s="54">
        <f t="shared" si="31"/>
        <v>107.42225098688706</v>
      </c>
    </row>
    <row r="171" spans="1:6" ht="12.75" customHeight="1" x14ac:dyDescent="0.2">
      <c r="A171" s="55">
        <v>3222</v>
      </c>
      <c r="B171" s="87" t="s">
        <v>383</v>
      </c>
      <c r="C171" s="52" t="s">
        <v>384</v>
      </c>
      <c r="D171" s="244">
        <v>119102</v>
      </c>
      <c r="E171" s="244">
        <v>157373.71</v>
      </c>
      <c r="F171" s="54">
        <f t="shared" si="31"/>
        <v>132.13355779080115</v>
      </c>
    </row>
    <row r="172" spans="1:6" ht="12.75" customHeight="1" x14ac:dyDescent="0.2">
      <c r="A172" s="55">
        <v>3223</v>
      </c>
      <c r="B172" s="87" t="s">
        <v>385</v>
      </c>
      <c r="C172" s="52" t="s">
        <v>386</v>
      </c>
      <c r="D172" s="244">
        <v>67250</v>
      </c>
      <c r="E172" s="244">
        <v>88588.7</v>
      </c>
      <c r="F172" s="54">
        <f t="shared" si="31"/>
        <v>131.73040892193308</v>
      </c>
    </row>
    <row r="173" spans="1:6" ht="12.75" customHeight="1" x14ac:dyDescent="0.2">
      <c r="A173" s="55">
        <v>3224</v>
      </c>
      <c r="B173" s="87" t="s">
        <v>387</v>
      </c>
      <c r="C173" s="52" t="s">
        <v>388</v>
      </c>
      <c r="D173" s="244"/>
      <c r="E173" s="244"/>
      <c r="F173" s="54" t="str">
        <f t="shared" si="31"/>
        <v>-</v>
      </c>
    </row>
    <row r="174" spans="1:6" ht="12.75" customHeight="1" x14ac:dyDescent="0.2">
      <c r="A174" s="55">
        <v>3225</v>
      </c>
      <c r="B174" s="87" t="s">
        <v>389</v>
      </c>
      <c r="C174" s="52" t="s">
        <v>390</v>
      </c>
      <c r="D174" s="244">
        <v>13468</v>
      </c>
      <c r="E174" s="244">
        <v>13397.67</v>
      </c>
      <c r="F174" s="54">
        <f t="shared" si="31"/>
        <v>99.477799227799224</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8296</v>
      </c>
      <c r="E176" s="244">
        <v>1917.74</v>
      </c>
      <c r="F176" s="54">
        <f t="shared" si="31"/>
        <v>23.116441658630666</v>
      </c>
    </row>
    <row r="177" spans="1:6" ht="12.75" customHeight="1" x14ac:dyDescent="0.2">
      <c r="A177" s="55">
        <v>323</v>
      </c>
      <c r="B177" s="87" t="s">
        <v>395</v>
      </c>
      <c r="C177" s="52" t="s">
        <v>396</v>
      </c>
      <c r="D177" s="53">
        <f t="shared" ref="D177:E177" si="42">SUM(D178:D186)</f>
        <v>157346</v>
      </c>
      <c r="E177" s="53">
        <f t="shared" si="42"/>
        <v>167691.53</v>
      </c>
      <c r="F177" s="54">
        <f t="shared" si="31"/>
        <v>106.57501938403264</v>
      </c>
    </row>
    <row r="178" spans="1:6" ht="12.75" customHeight="1" x14ac:dyDescent="0.2">
      <c r="A178" s="55">
        <v>3231</v>
      </c>
      <c r="B178" s="87" t="s">
        <v>397</v>
      </c>
      <c r="C178" s="52" t="s">
        <v>398</v>
      </c>
      <c r="D178" s="244">
        <v>6492</v>
      </c>
      <c r="E178" s="244">
        <v>7213.72</v>
      </c>
      <c r="F178" s="54">
        <f t="shared" si="31"/>
        <v>111.11706715958103</v>
      </c>
    </row>
    <row r="179" spans="1:6" ht="12.75" customHeight="1" x14ac:dyDescent="0.2">
      <c r="A179" s="55">
        <v>3232</v>
      </c>
      <c r="B179" s="87" t="s">
        <v>399</v>
      </c>
      <c r="C179" s="52" t="s">
        <v>400</v>
      </c>
      <c r="D179" s="244">
        <v>31536</v>
      </c>
      <c r="E179" s="244">
        <v>25274.27</v>
      </c>
      <c r="F179" s="54">
        <f t="shared" si="31"/>
        <v>80.144184424150183</v>
      </c>
    </row>
    <row r="180" spans="1:6" ht="12.75" customHeight="1" x14ac:dyDescent="0.2">
      <c r="A180" s="55">
        <v>3233</v>
      </c>
      <c r="B180" s="87" t="s">
        <v>401</v>
      </c>
      <c r="C180" s="52" t="s">
        <v>402</v>
      </c>
      <c r="D180" s="244">
        <v>2655</v>
      </c>
      <c r="E180" s="244"/>
      <c r="F180" s="54">
        <f t="shared" si="31"/>
        <v>0</v>
      </c>
    </row>
    <row r="181" spans="1:6" ht="12.75" customHeight="1" x14ac:dyDescent="0.2">
      <c r="A181" s="55">
        <v>3234</v>
      </c>
      <c r="B181" s="87" t="s">
        <v>403</v>
      </c>
      <c r="C181" s="52" t="s">
        <v>404</v>
      </c>
      <c r="D181" s="244">
        <v>14742</v>
      </c>
      <c r="E181" s="244">
        <v>16208.29</v>
      </c>
      <c r="F181" s="54">
        <f t="shared" si="31"/>
        <v>109.94634377967711</v>
      </c>
    </row>
    <row r="182" spans="1:6" ht="12.75" customHeight="1" x14ac:dyDescent="0.2">
      <c r="A182" s="55">
        <v>3235</v>
      </c>
      <c r="B182" s="87" t="s">
        <v>405</v>
      </c>
      <c r="C182" s="52" t="s">
        <v>406</v>
      </c>
      <c r="D182" s="244">
        <v>6517</v>
      </c>
      <c r="E182" s="244">
        <v>7362.5</v>
      </c>
      <c r="F182" s="54">
        <f t="shared" si="31"/>
        <v>112.9737609329446</v>
      </c>
    </row>
    <row r="183" spans="1:6" ht="12.75" customHeight="1" x14ac:dyDescent="0.2">
      <c r="A183" s="55">
        <v>3236</v>
      </c>
      <c r="B183" s="87" t="s">
        <v>407</v>
      </c>
      <c r="C183" s="52" t="s">
        <v>408</v>
      </c>
      <c r="D183" s="244">
        <v>16415</v>
      </c>
      <c r="E183" s="244">
        <v>27051.5</v>
      </c>
      <c r="F183" s="54">
        <f t="shared" si="31"/>
        <v>164.79744136460553</v>
      </c>
    </row>
    <row r="184" spans="1:6" ht="12.75" customHeight="1" x14ac:dyDescent="0.2">
      <c r="A184" s="55">
        <v>3237</v>
      </c>
      <c r="B184" s="87" t="s">
        <v>409</v>
      </c>
      <c r="C184" s="52" t="s">
        <v>410</v>
      </c>
      <c r="D184" s="244">
        <v>62529</v>
      </c>
      <c r="E184" s="244">
        <v>63625</v>
      </c>
      <c r="F184" s="54">
        <f t="shared" si="31"/>
        <v>101.75278670696797</v>
      </c>
    </row>
    <row r="185" spans="1:6" ht="12.75" customHeight="1" x14ac:dyDescent="0.2">
      <c r="A185" s="55">
        <v>3238</v>
      </c>
      <c r="B185" s="87" t="s">
        <v>411</v>
      </c>
      <c r="C185" s="52" t="s">
        <v>412</v>
      </c>
      <c r="D185" s="244">
        <v>15210</v>
      </c>
      <c r="E185" s="244">
        <v>15323.75</v>
      </c>
      <c r="F185" s="54">
        <f t="shared" si="31"/>
        <v>100.74786324786325</v>
      </c>
    </row>
    <row r="186" spans="1:6" ht="12.75" customHeight="1" x14ac:dyDescent="0.2">
      <c r="A186" s="55">
        <v>3239</v>
      </c>
      <c r="B186" s="87" t="s">
        <v>413</v>
      </c>
      <c r="C186" s="52" t="s">
        <v>414</v>
      </c>
      <c r="D186" s="244">
        <v>1250</v>
      </c>
      <c r="E186" s="244">
        <v>5632.5</v>
      </c>
      <c r="F186" s="54">
        <f t="shared" si="31"/>
        <v>450.6</v>
      </c>
    </row>
    <row r="187" spans="1:6" ht="12.75" customHeight="1" x14ac:dyDescent="0.2">
      <c r="A187" s="55">
        <v>324</v>
      </c>
      <c r="B187" s="87" t="s">
        <v>415</v>
      </c>
      <c r="C187" s="52" t="s">
        <v>416</v>
      </c>
      <c r="D187" s="244">
        <v>14583</v>
      </c>
      <c r="E187" s="244">
        <v>67471.45</v>
      </c>
      <c r="F187" s="54">
        <f t="shared" si="31"/>
        <v>462.67194678735513</v>
      </c>
    </row>
    <row r="188" spans="1:6" ht="12.75" customHeight="1" x14ac:dyDescent="0.2">
      <c r="A188" s="55">
        <v>329</v>
      </c>
      <c r="B188" s="87" t="s">
        <v>417</v>
      </c>
      <c r="C188" s="52" t="s">
        <v>418</v>
      </c>
      <c r="D188" s="53">
        <f t="shared" ref="D188:E188" si="43">SUM(D189:D195)</f>
        <v>13084</v>
      </c>
      <c r="E188" s="53">
        <f t="shared" si="43"/>
        <v>12723.9</v>
      </c>
      <c r="F188" s="54">
        <f t="shared" si="31"/>
        <v>97.247783552430448</v>
      </c>
    </row>
    <row r="189" spans="1:6" ht="12.75" customHeight="1" x14ac:dyDescent="0.2">
      <c r="A189" s="55">
        <v>3291</v>
      </c>
      <c r="B189" s="234" t="s">
        <v>419</v>
      </c>
      <c r="C189" s="52" t="s">
        <v>420</v>
      </c>
      <c r="D189" s="244"/>
      <c r="E189" s="244"/>
      <c r="F189" s="54" t="str">
        <f t="shared" si="31"/>
        <v>-</v>
      </c>
    </row>
    <row r="190" spans="1:6" ht="12.75" customHeight="1" x14ac:dyDescent="0.2">
      <c r="A190" s="55">
        <v>3292</v>
      </c>
      <c r="B190" s="87" t="s">
        <v>421</v>
      </c>
      <c r="C190" s="52" t="s">
        <v>422</v>
      </c>
      <c r="D190" s="244">
        <v>9333</v>
      </c>
      <c r="E190" s="244">
        <v>8677.9</v>
      </c>
      <c r="F190" s="54">
        <f t="shared" si="31"/>
        <v>92.980820743597974</v>
      </c>
    </row>
    <row r="191" spans="1:6" ht="12.75" customHeight="1" x14ac:dyDescent="0.2">
      <c r="A191" s="55">
        <v>3293</v>
      </c>
      <c r="B191" s="87" t="s">
        <v>423</v>
      </c>
      <c r="C191" s="52" t="s">
        <v>424</v>
      </c>
      <c r="D191" s="244">
        <v>1776</v>
      </c>
      <c r="E191" s="244">
        <v>1836</v>
      </c>
      <c r="F191" s="54">
        <f t="shared" si="31"/>
        <v>103.37837837837837</v>
      </c>
    </row>
    <row r="192" spans="1:6" ht="12.75" customHeight="1" x14ac:dyDescent="0.2">
      <c r="A192" s="55">
        <v>3294</v>
      </c>
      <c r="B192" s="87" t="s">
        <v>425</v>
      </c>
      <c r="C192" s="52" t="s">
        <v>426</v>
      </c>
      <c r="D192" s="244"/>
      <c r="E192" s="244"/>
      <c r="F192" s="54" t="str">
        <f t="shared" si="31"/>
        <v>-</v>
      </c>
    </row>
    <row r="193" spans="1:6" ht="12.75" customHeight="1" x14ac:dyDescent="0.2">
      <c r="A193" s="55">
        <v>3295</v>
      </c>
      <c r="B193" s="87" t="s">
        <v>427</v>
      </c>
      <c r="C193" s="52" t="s">
        <v>428</v>
      </c>
      <c r="D193" s="244"/>
      <c r="E193" s="244"/>
      <c r="F193" s="54" t="str">
        <f t="shared" si="31"/>
        <v>-</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1975</v>
      </c>
      <c r="E195" s="244">
        <v>2210</v>
      </c>
      <c r="F195" s="54">
        <f t="shared" si="31"/>
        <v>111.89873417721519</v>
      </c>
    </row>
    <row r="196" spans="1:6" ht="12.75" customHeight="1" x14ac:dyDescent="0.2">
      <c r="A196" s="55">
        <v>34</v>
      </c>
      <c r="B196" s="234" t="s">
        <v>433</v>
      </c>
      <c r="C196" s="52" t="s">
        <v>434</v>
      </c>
      <c r="D196" s="53">
        <f t="shared" ref="D196:E196" si="44">D197+D202+D210</f>
        <v>7312</v>
      </c>
      <c r="E196" s="53">
        <f t="shared" si="44"/>
        <v>5542.7199999999993</v>
      </c>
      <c r="F196" s="54">
        <f t="shared" si="31"/>
        <v>75.80306345733041</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7312</v>
      </c>
      <c r="E210" s="53">
        <f t="shared" si="47"/>
        <v>5542.7199999999993</v>
      </c>
      <c r="F210" s="54">
        <f t="shared" si="31"/>
        <v>75.80306345733041</v>
      </c>
    </row>
    <row r="211" spans="1:6" ht="12.75" customHeight="1" x14ac:dyDescent="0.2">
      <c r="A211" s="55">
        <v>3431</v>
      </c>
      <c r="B211" s="234" t="s">
        <v>463</v>
      </c>
      <c r="C211" s="52" t="s">
        <v>464</v>
      </c>
      <c r="D211" s="244">
        <v>6557</v>
      </c>
      <c r="E211" s="244">
        <v>5516.65</v>
      </c>
      <c r="F211" s="54">
        <f t="shared" si="31"/>
        <v>84.133750190635965</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v>755</v>
      </c>
      <c r="E213" s="244">
        <v>26.07</v>
      </c>
      <c r="F213" s="54">
        <f t="shared" si="31"/>
        <v>3.4529801324503313</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c r="F222" s="54" t="str">
        <f t="shared" si="31"/>
        <v>-</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0</v>
      </c>
      <c r="E252" s="53">
        <f t="shared" si="63"/>
        <v>0</v>
      </c>
      <c r="F252" s="54" t="str">
        <f t="shared" ref="F252:F258" si="64">IF(D252&lt;&gt;0,IF(E252/D252&gt;=100,"&gt;&gt;100",E252/D252*100),"-")</f>
        <v>-</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557</v>
      </c>
      <c r="C260" s="52" t="s">
        <v>558</v>
      </c>
      <c r="D260" s="244"/>
      <c r="E260" s="244"/>
      <c r="F260" s="54" t="str">
        <f t="shared" si="67"/>
        <v>-</v>
      </c>
    </row>
    <row r="261" spans="1:6" ht="12.75" customHeight="1" x14ac:dyDescent="0.2">
      <c r="A261" s="55">
        <v>3722</v>
      </c>
      <c r="B261" s="87" t="s">
        <v>559</v>
      </c>
      <c r="C261" s="52" t="s">
        <v>560</v>
      </c>
      <c r="D261" s="244"/>
      <c r="E261" s="244"/>
      <c r="F261" s="54" t="str">
        <f t="shared" si="67"/>
        <v>-</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c r="E265" s="244"/>
      <c r="F265" s="54" t="str">
        <f t="shared" si="69"/>
        <v>-</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2688006</v>
      </c>
      <c r="E289" s="53">
        <f t="shared" si="79"/>
        <v>2880302.2100000004</v>
      </c>
      <c r="F289" s="54">
        <f t="shared" si="76"/>
        <v>107.15386089167957</v>
      </c>
    </row>
    <row r="290" spans="1:6" ht="12.75" customHeight="1" x14ac:dyDescent="0.2">
      <c r="A290" s="55" t="s">
        <v>606</v>
      </c>
      <c r="B290" s="87" t="s">
        <v>617</v>
      </c>
      <c r="C290" s="52" t="s">
        <v>618</v>
      </c>
      <c r="D290" s="53">
        <f>IF(D6&gt;=D289,D6-D289,0)</f>
        <v>46653</v>
      </c>
      <c r="E290" s="53">
        <f>IF(E6&gt;=E289,E6-E289,0)</f>
        <v>0</v>
      </c>
      <c r="F290" s="54">
        <f t="shared" si="76"/>
        <v>0</v>
      </c>
    </row>
    <row r="291" spans="1:6" ht="12.75" customHeight="1" x14ac:dyDescent="0.2">
      <c r="A291" s="55" t="s">
        <v>606</v>
      </c>
      <c r="B291" s="87" t="s">
        <v>619</v>
      </c>
      <c r="C291" s="52" t="s">
        <v>620</v>
      </c>
      <c r="D291" s="53">
        <f>IF(D289&gt;=D6,D289-D6,0)</f>
        <v>0</v>
      </c>
      <c r="E291" s="53">
        <f>IF(E289&gt;=E6,E289-E6,0)</f>
        <v>54364.480000000447</v>
      </c>
      <c r="F291" s="54" t="str">
        <f t="shared" si="76"/>
        <v>-</v>
      </c>
    </row>
    <row r="292" spans="1:6" ht="12.75" customHeight="1" x14ac:dyDescent="0.2">
      <c r="A292" s="55">
        <v>92211</v>
      </c>
      <c r="B292" s="87" t="s">
        <v>621</v>
      </c>
      <c r="C292" s="52" t="s">
        <v>622</v>
      </c>
      <c r="D292" s="244">
        <v>20889</v>
      </c>
      <c r="E292" s="244">
        <v>64394.3</v>
      </c>
      <c r="F292" s="54">
        <f t="shared" si="76"/>
        <v>308.2689453779501</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v>149891</v>
      </c>
      <c r="E294" s="244">
        <v>70095</v>
      </c>
      <c r="F294" s="54">
        <f t="shared" si="76"/>
        <v>46.763981826794137</v>
      </c>
    </row>
    <row r="295" spans="1:6" ht="24" x14ac:dyDescent="0.2">
      <c r="A295" s="55">
        <v>9661</v>
      </c>
      <c r="B295" s="87" t="s">
        <v>627</v>
      </c>
      <c r="C295" s="52" t="s">
        <v>628</v>
      </c>
      <c r="D295" s="244">
        <v>149891</v>
      </c>
      <c r="E295" s="244">
        <v>70095</v>
      </c>
      <c r="F295" s="54">
        <f t="shared" si="76"/>
        <v>46.763981826794137</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c r="F301" s="54" t="str">
        <f t="shared" si="81"/>
        <v>-</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10155</v>
      </c>
      <c r="E350" s="53">
        <f t="shared" si="95"/>
        <v>1362.5</v>
      </c>
      <c r="F350" s="54">
        <f t="shared" si="81"/>
        <v>13.417035942885278</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10155</v>
      </c>
      <c r="E363" s="53">
        <f t="shared" si="99"/>
        <v>1362.5</v>
      </c>
      <c r="F363" s="54">
        <f t="shared" si="81"/>
        <v>13.417035942885278</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c r="E366" s="244"/>
      <c r="F366" s="54" t="str">
        <f t="shared" si="81"/>
        <v>-</v>
      </c>
    </row>
    <row r="367" spans="1:6" ht="12.75" customHeight="1" x14ac:dyDescent="0.2">
      <c r="A367" s="55">
        <v>4213</v>
      </c>
      <c r="B367" s="87" t="s">
        <v>666</v>
      </c>
      <c r="C367" s="52" t="s">
        <v>760</v>
      </c>
      <c r="D367" s="244"/>
      <c r="E367" s="244"/>
      <c r="F367" s="54" t="str">
        <f t="shared" si="81"/>
        <v>-</v>
      </c>
    </row>
    <row r="368" spans="1:6" ht="12.75" customHeight="1" x14ac:dyDescent="0.2">
      <c r="A368" s="55">
        <v>4214</v>
      </c>
      <c r="B368" s="87" t="s">
        <v>668</v>
      </c>
      <c r="C368" s="52" t="s">
        <v>761</v>
      </c>
      <c r="D368" s="244"/>
      <c r="E368" s="244"/>
      <c r="F368" s="54" t="str">
        <f t="shared" si="81"/>
        <v>-</v>
      </c>
    </row>
    <row r="369" spans="1:6" ht="12.75" customHeight="1" x14ac:dyDescent="0.2">
      <c r="A369" s="55">
        <v>422</v>
      </c>
      <c r="B369" s="87" t="s">
        <v>762</v>
      </c>
      <c r="C369" s="52" t="s">
        <v>763</v>
      </c>
      <c r="D369" s="53">
        <f t="shared" ref="D369:E369" si="101">SUM(D370:D377)</f>
        <v>10155</v>
      </c>
      <c r="E369" s="53">
        <f t="shared" si="101"/>
        <v>1362.5</v>
      </c>
      <c r="F369" s="54">
        <f t="shared" si="81"/>
        <v>13.417035942885278</v>
      </c>
    </row>
    <row r="370" spans="1:6" ht="12.75" customHeight="1" x14ac:dyDescent="0.2">
      <c r="A370" s="55">
        <v>4221</v>
      </c>
      <c r="B370" s="87" t="s">
        <v>672</v>
      </c>
      <c r="C370" s="52" t="s">
        <v>764</v>
      </c>
      <c r="D370" s="244"/>
      <c r="E370" s="244">
        <v>1362.5</v>
      </c>
      <c r="F370" s="54" t="str">
        <f t="shared" si="81"/>
        <v>-</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v>10155</v>
      </c>
      <c r="E372" s="244"/>
      <c r="F372" s="54">
        <f t="shared" si="81"/>
        <v>0</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c r="E376" s="244"/>
      <c r="F376" s="54" t="str">
        <f t="shared" si="81"/>
        <v>-</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c r="F393" s="54" t="str">
        <f t="shared" si="81"/>
        <v>-</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10155</v>
      </c>
      <c r="E408" s="53">
        <f t="shared" si="111"/>
        <v>1362.5</v>
      </c>
      <c r="F408" s="54">
        <f t="shared" si="81"/>
        <v>13.417035942885278</v>
      </c>
    </row>
    <row r="409" spans="1:6" ht="12.75" customHeight="1" x14ac:dyDescent="0.2">
      <c r="A409" s="55">
        <v>92212</v>
      </c>
      <c r="B409" s="87" t="s">
        <v>821</v>
      </c>
      <c r="C409" s="52" t="s">
        <v>822</v>
      </c>
      <c r="D409" s="244">
        <v>8559</v>
      </c>
      <c r="E409" s="244">
        <v>8558.58</v>
      </c>
      <c r="F409" s="54">
        <f t="shared" si="81"/>
        <v>99.995092884682791</v>
      </c>
    </row>
    <row r="410" spans="1:6" ht="12.75" customHeight="1" x14ac:dyDescent="0.2">
      <c r="A410" s="55">
        <v>92222</v>
      </c>
      <c r="B410" s="87" t="s">
        <v>823</v>
      </c>
      <c r="C410" s="52" t="s">
        <v>824</v>
      </c>
      <c r="D410" s="244"/>
      <c r="E410" s="244"/>
      <c r="F410" s="54" t="str">
        <f t="shared" si="81"/>
        <v>-</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2734659</v>
      </c>
      <c r="E412" s="53">
        <f>E6+E298</f>
        <v>2825937.73</v>
      </c>
      <c r="F412" s="54">
        <f t="shared" si="81"/>
        <v>103.33784687597247</v>
      </c>
    </row>
    <row r="413" spans="1:6" ht="12.75" customHeight="1" x14ac:dyDescent="0.2">
      <c r="A413" s="55" t="s">
        <v>606</v>
      </c>
      <c r="B413" s="87" t="s">
        <v>829</v>
      </c>
      <c r="C413" s="52" t="s">
        <v>830</v>
      </c>
      <c r="D413" s="53">
        <f t="shared" ref="D413:E413" si="112">D289+D350</f>
        <v>2698161</v>
      </c>
      <c r="E413" s="53">
        <f t="shared" si="112"/>
        <v>2881664.7100000004</v>
      </c>
      <c r="F413" s="54">
        <f t="shared" si="81"/>
        <v>106.80106598531371</v>
      </c>
    </row>
    <row r="414" spans="1:6" ht="12.75" customHeight="1" x14ac:dyDescent="0.2">
      <c r="A414" s="55" t="s">
        <v>606</v>
      </c>
      <c r="B414" s="87" t="s">
        <v>831</v>
      </c>
      <c r="C414" s="52" t="s">
        <v>832</v>
      </c>
      <c r="D414" s="53">
        <f t="shared" ref="D414:E414" si="113">IF(D412&gt;=D413,D412-D413,0)</f>
        <v>36498</v>
      </c>
      <c r="E414" s="53">
        <f t="shared" si="113"/>
        <v>0</v>
      </c>
      <c r="F414" s="54">
        <f t="shared" si="81"/>
        <v>0</v>
      </c>
    </row>
    <row r="415" spans="1:6" ht="12.75" customHeight="1" x14ac:dyDescent="0.2">
      <c r="A415" s="55" t="s">
        <v>606</v>
      </c>
      <c r="B415" s="87" t="s">
        <v>833</v>
      </c>
      <c r="C415" s="52" t="s">
        <v>834</v>
      </c>
      <c r="D415" s="53">
        <f t="shared" ref="D415:E415" si="114">IF(D413&gt;=D412,D413-D412,0)</f>
        <v>0</v>
      </c>
      <c r="E415" s="53">
        <f t="shared" si="114"/>
        <v>55726.980000000447</v>
      </c>
      <c r="F415" s="54" t="str">
        <f t="shared" si="81"/>
        <v>-</v>
      </c>
    </row>
    <row r="416" spans="1:6" ht="12.75" customHeight="1" x14ac:dyDescent="0.2">
      <c r="A416" s="62" t="s">
        <v>835</v>
      </c>
      <c r="B416" s="234" t="s">
        <v>836</v>
      </c>
      <c r="C416" s="63" t="s">
        <v>837</v>
      </c>
      <c r="D416" s="53">
        <f t="shared" ref="D416:E416" si="115">IF(D292-D293+D409-D410&gt;=0,D292-D293+D409-D410,0)</f>
        <v>29448</v>
      </c>
      <c r="E416" s="53">
        <f t="shared" si="115"/>
        <v>72952.88</v>
      </c>
      <c r="F416" s="54">
        <f t="shared" si="81"/>
        <v>247.7345829937517</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149891</v>
      </c>
      <c r="E418" s="64">
        <f t="shared" si="117"/>
        <v>70095</v>
      </c>
      <c r="F418" s="59">
        <f t="shared" si="81"/>
        <v>46.763981826794137</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2734659</v>
      </c>
      <c r="E639" s="53">
        <f t="shared" si="180"/>
        <v>2825937.73</v>
      </c>
      <c r="F639" s="54">
        <f t="shared" si="119"/>
        <v>103.33784687597247</v>
      </c>
    </row>
    <row r="640" spans="1:6" ht="12.75" customHeight="1" x14ac:dyDescent="0.2">
      <c r="A640" s="55" t="s">
        <v>606</v>
      </c>
      <c r="B640" s="87" t="s">
        <v>1275</v>
      </c>
      <c r="C640" s="52" t="s">
        <v>1276</v>
      </c>
      <c r="D640" s="53">
        <f t="shared" ref="D640:E640" si="181">D413+D528</f>
        <v>2698161</v>
      </c>
      <c r="E640" s="53">
        <f t="shared" si="181"/>
        <v>2881664.7100000004</v>
      </c>
      <c r="F640" s="54">
        <f t="shared" si="119"/>
        <v>106.80106598531371</v>
      </c>
    </row>
    <row r="641" spans="1:6" ht="12.75" customHeight="1" x14ac:dyDescent="0.2">
      <c r="A641" s="55" t="s">
        <v>606</v>
      </c>
      <c r="B641" s="87" t="s">
        <v>1277</v>
      </c>
      <c r="C641" s="52" t="s">
        <v>1278</v>
      </c>
      <c r="D641" s="53">
        <f t="shared" ref="D641:E641" si="182">IF(D639&gt;=D640,D639-D640,0)</f>
        <v>36498</v>
      </c>
      <c r="E641" s="53">
        <f t="shared" si="182"/>
        <v>0</v>
      </c>
      <c r="F641" s="54">
        <f t="shared" si="119"/>
        <v>0</v>
      </c>
    </row>
    <row r="642" spans="1:6" ht="12.75" customHeight="1" x14ac:dyDescent="0.2">
      <c r="A642" s="55" t="s">
        <v>606</v>
      </c>
      <c r="B642" s="87" t="s">
        <v>1279</v>
      </c>
      <c r="C642" s="52" t="s">
        <v>1280</v>
      </c>
      <c r="D642" s="53">
        <f t="shared" ref="D642:E642" si="183">IF(D640&gt;=D639,D640-D639,0)</f>
        <v>0</v>
      </c>
      <c r="E642" s="53">
        <f t="shared" si="183"/>
        <v>55726.980000000447</v>
      </c>
      <c r="F642" s="54" t="str">
        <f t="shared" si="119"/>
        <v>-</v>
      </c>
    </row>
    <row r="643" spans="1:6" ht="24" x14ac:dyDescent="0.2">
      <c r="A643" s="62" t="s">
        <v>1281</v>
      </c>
      <c r="B643" s="87" t="s">
        <v>1282</v>
      </c>
      <c r="C643" s="63" t="s">
        <v>1281</v>
      </c>
      <c r="D643" s="53">
        <f t="shared" ref="D643:E643" si="184">IF(D416-D417+D637-D638&gt;=0,D416-D417+D637-D638,0)</f>
        <v>29448</v>
      </c>
      <c r="E643" s="53">
        <f t="shared" si="184"/>
        <v>72952.88</v>
      </c>
      <c r="F643" s="54">
        <f t="shared" si="119"/>
        <v>247.7345829937517</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65946</v>
      </c>
      <c r="E645" s="53">
        <f t="shared" si="186"/>
        <v>17225.899999999558</v>
      </c>
      <c r="F645" s="54">
        <f t="shared" si="119"/>
        <v>26.121220392441629</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v>171988</v>
      </c>
      <c r="E647" s="245">
        <v>186686.03</v>
      </c>
      <c r="F647" s="59">
        <f t="shared" si="119"/>
        <v>108.54596250901226</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34467</v>
      </c>
      <c r="E649" s="244">
        <v>100650.43</v>
      </c>
      <c r="F649" s="54">
        <f t="shared" ref="F649:F724" si="188">IF(D649&lt;&gt;0,IF(E649/D649&gt;=100,"&gt;&gt;100",E649/D649*100),"-")</f>
        <v>292.01970000290135</v>
      </c>
    </row>
    <row r="650" spans="1:6" ht="12.75" customHeight="1" x14ac:dyDescent="0.2">
      <c r="A650" s="55" t="s">
        <v>1294</v>
      </c>
      <c r="B650" s="87" t="s">
        <v>1295</v>
      </c>
      <c r="C650" s="52" t="s">
        <v>1294</v>
      </c>
      <c r="D650" s="244">
        <v>2803640</v>
      </c>
      <c r="E650" s="244">
        <v>2871033.37</v>
      </c>
      <c r="F650" s="54">
        <f t="shared" si="188"/>
        <v>102.40378115592588</v>
      </c>
    </row>
    <row r="651" spans="1:6" ht="12.75" customHeight="1" x14ac:dyDescent="0.2">
      <c r="A651" s="55" t="s">
        <v>1296</v>
      </c>
      <c r="B651" s="87" t="s">
        <v>1297</v>
      </c>
      <c r="C651" s="52" t="s">
        <v>1296</v>
      </c>
      <c r="D651" s="244">
        <v>2737457</v>
      </c>
      <c r="E651" s="244">
        <v>2952183.68</v>
      </c>
      <c r="F651" s="54">
        <f t="shared" si="188"/>
        <v>107.84402019830814</v>
      </c>
    </row>
    <row r="652" spans="1:6" ht="24" x14ac:dyDescent="0.2">
      <c r="A652" s="55">
        <v>11</v>
      </c>
      <c r="B652" s="87" t="s">
        <v>1298</v>
      </c>
      <c r="C652" s="52" t="s">
        <v>1299</v>
      </c>
      <c r="D652" s="53">
        <f t="shared" ref="D652:E652" si="189">+D649+D650-D651</f>
        <v>100650</v>
      </c>
      <c r="E652" s="53">
        <f t="shared" si="189"/>
        <v>19500.120000000112</v>
      </c>
      <c r="F652" s="54">
        <f t="shared" si="188"/>
        <v>19.37418777943379</v>
      </c>
    </row>
    <row r="653" spans="1:6" ht="24" x14ac:dyDescent="0.2">
      <c r="A653" s="55" t="s">
        <v>606</v>
      </c>
      <c r="B653" s="87" t="s">
        <v>1300</v>
      </c>
      <c r="C653" s="52" t="s">
        <v>1301</v>
      </c>
      <c r="D653" s="265"/>
      <c r="E653" s="265"/>
      <c r="F653" s="54" t="str">
        <f t="shared" si="188"/>
        <v>-</v>
      </c>
    </row>
    <row r="654" spans="1:6" ht="24" x14ac:dyDescent="0.2">
      <c r="A654" s="55" t="s">
        <v>606</v>
      </c>
      <c r="B654" s="87" t="s">
        <v>1302</v>
      </c>
      <c r="C654" s="52" t="s">
        <v>1303</v>
      </c>
      <c r="D654" s="265">
        <v>20</v>
      </c>
      <c r="E654" s="265">
        <v>20</v>
      </c>
      <c r="F654" s="54">
        <f t="shared" si="188"/>
        <v>100</v>
      </c>
    </row>
    <row r="655" spans="1:6" ht="12.75" customHeight="1" x14ac:dyDescent="0.2">
      <c r="A655" s="55" t="s">
        <v>606</v>
      </c>
      <c r="B655" s="87" t="s">
        <v>1304</v>
      </c>
      <c r="C655" s="52" t="s">
        <v>1305</v>
      </c>
      <c r="D655" s="265"/>
      <c r="E655" s="265"/>
      <c r="F655" s="54" t="str">
        <f t="shared" si="188"/>
        <v>-</v>
      </c>
    </row>
    <row r="656" spans="1:6" ht="12.75" customHeight="1" x14ac:dyDescent="0.2">
      <c r="A656" s="55" t="s">
        <v>606</v>
      </c>
      <c r="B656" s="87" t="s">
        <v>1306</v>
      </c>
      <c r="C656" s="52" t="s">
        <v>1307</v>
      </c>
      <c r="D656" s="265">
        <v>20</v>
      </c>
      <c r="E656" s="265">
        <v>20</v>
      </c>
      <c r="F656" s="54">
        <f t="shared" si="188"/>
        <v>100</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v>7360</v>
      </c>
      <c r="E661" s="244">
        <v>9700</v>
      </c>
      <c r="F661" s="54">
        <f t="shared" si="188"/>
        <v>131.79347826086956</v>
      </c>
    </row>
    <row r="662" spans="1:6" ht="12.75" customHeight="1" x14ac:dyDescent="0.2">
      <c r="A662" s="55">
        <v>63312</v>
      </c>
      <c r="B662" s="87" t="s">
        <v>1319</v>
      </c>
      <c r="C662" s="52" t="s">
        <v>1320</v>
      </c>
      <c r="D662" s="244"/>
      <c r="E662" s="244">
        <v>3000</v>
      </c>
      <c r="F662" s="54" t="str">
        <f t="shared" si="188"/>
        <v>-</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c r="E665" s="244"/>
      <c r="F665" s="54" t="str">
        <f t="shared" si="188"/>
        <v>-</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v>75284</v>
      </c>
      <c r="E669" s="244"/>
      <c r="F669" s="54">
        <f t="shared" si="188"/>
        <v>0</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v>489492</v>
      </c>
      <c r="E710" s="244">
        <v>576386</v>
      </c>
      <c r="F710" s="54">
        <f t="shared" si="188"/>
        <v>117.7518733707599</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48812</v>
      </c>
      <c r="E718" s="244">
        <v>50766</v>
      </c>
      <c r="F718" s="54">
        <f t="shared" si="188"/>
        <v>104.00311398836352</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v>14328</v>
      </c>
      <c r="E720" s="244">
        <v>19200</v>
      </c>
      <c r="F720" s="54">
        <f t="shared" si="188"/>
        <v>134.00335008375211</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v>4479</v>
      </c>
      <c r="E722" s="244"/>
      <c r="F722" s="54">
        <f t="shared" si="188"/>
        <v>0</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c r="E725" s="244"/>
      <c r="F725" s="54" t="str">
        <f t="shared" ref="F725:F979" si="190">IF(D725&lt;&gt;0,IF(E725/D725&gt;=100,"&gt;&gt;100",E725/D725*100),"-")</f>
        <v>-</v>
      </c>
    </row>
    <row r="726" spans="1:6" ht="12.75" customHeight="1" x14ac:dyDescent="0.2">
      <c r="A726" s="55" t="s">
        <v>1429</v>
      </c>
      <c r="B726" s="87" t="s">
        <v>1430</v>
      </c>
      <c r="C726" s="52" t="s">
        <v>1429</v>
      </c>
      <c r="D726" s="244">
        <v>3267</v>
      </c>
      <c r="E726" s="244">
        <v>2990.53</v>
      </c>
      <c r="F726" s="54">
        <f t="shared" si="190"/>
        <v>91.537496173859807</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c r="E816" s="244"/>
      <c r="F816" s="54" t="str">
        <f t="shared" si="190"/>
        <v>-</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c r="E819" s="244"/>
      <c r="F819" s="54" t="str">
        <f t="shared" si="190"/>
        <v>-</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c r="E823" s="244"/>
      <c r="F823" s="54" t="str">
        <f t="shared" si="190"/>
        <v>-</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abSelected="1" topLeftCell="A13" workbookViewId="0">
      <selection activeCell="E29" sqref="E29"/>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7"/>
      <c r="B1" s="298"/>
      <c r="C1" s="297"/>
      <c r="D1" s="299"/>
      <c r="E1" s="299"/>
      <c r="F1" s="299"/>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0" t="s">
        <v>49</v>
      </c>
      <c r="B3" s="301" t="s">
        <v>41</v>
      </c>
      <c r="C3" s="302" t="s">
        <v>42</v>
      </c>
      <c r="D3" s="303" t="s">
        <v>1964</v>
      </c>
      <c r="E3" s="301" t="s">
        <v>1965</v>
      </c>
      <c r="F3" s="304" t="s">
        <v>52</v>
      </c>
    </row>
    <row r="4" spans="1:25" s="226" customFormat="1" ht="12" customHeight="1" x14ac:dyDescent="0.2">
      <c r="A4" s="286">
        <v>1</v>
      </c>
      <c r="B4" s="287">
        <v>2</v>
      </c>
      <c r="C4" s="288" t="s">
        <v>53</v>
      </c>
      <c r="D4" s="288">
        <v>4</v>
      </c>
      <c r="E4" s="296">
        <v>5</v>
      </c>
      <c r="F4" s="289">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5"/>
      <c r="D5" s="306"/>
      <c r="E5" s="306"/>
      <c r="F5" s="307"/>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733722</v>
      </c>
      <c r="E6" s="231">
        <f t="shared" si="0"/>
        <v>489331.85999999987</v>
      </c>
      <c r="F6" s="232">
        <f t="shared" ref="F6:F260" si="1">IF(D6&gt;0,IF(E6/D6&gt;=100,"&gt;&gt;100",E6/D6*100),"-")</f>
        <v>66.691725203823765</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299204</v>
      </c>
      <c r="E7" s="106">
        <f t="shared" si="2"/>
        <v>209662.25999999992</v>
      </c>
      <c r="F7" s="95">
        <f t="shared" si="1"/>
        <v>70.073347949893687</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41155.9</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v>41676.85</v>
      </c>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v>520.95000000000005</v>
      </c>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299204</v>
      </c>
      <c r="E12" s="106">
        <f t="shared" si="3"/>
        <v>168506.35999999993</v>
      </c>
      <c r="F12" s="95">
        <f t="shared" si="1"/>
        <v>56.318217670886725</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41677</v>
      </c>
      <c r="E13" s="106">
        <f t="shared" si="4"/>
        <v>0</v>
      </c>
      <c r="F13" s="95">
        <f t="shared" si="1"/>
        <v>0</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41677</v>
      </c>
      <c r="E15" s="249"/>
      <c r="F15" s="95">
        <f t="shared" si="1"/>
        <v>0</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250895</v>
      </c>
      <c r="E19" s="106">
        <f t="shared" si="5"/>
        <v>161873.60999999993</v>
      </c>
      <c r="F19" s="95">
        <f t="shared" si="1"/>
        <v>64.51846788497177</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179101</v>
      </c>
      <c r="E20" s="249">
        <v>102255.93</v>
      </c>
      <c r="F20" s="95">
        <f t="shared" si="1"/>
        <v>57.094002825221523</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13007</v>
      </c>
      <c r="E21" s="249">
        <v>13007.5</v>
      </c>
      <c r="F21" s="95">
        <f t="shared" si="1"/>
        <v>100.00384408395479</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74333</v>
      </c>
      <c r="E22" s="249">
        <v>121281.73</v>
      </c>
      <c r="F22" s="95">
        <f t="shared" si="1"/>
        <v>163.16000968614208</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v>31489</v>
      </c>
      <c r="E24" s="249">
        <v>104644</v>
      </c>
      <c r="F24" s="95">
        <f t="shared" si="1"/>
        <v>332.31922258566482</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v>47460</v>
      </c>
      <c r="E25" s="249">
        <v>2974.9</v>
      </c>
      <c r="F25" s="95">
        <f t="shared" si="1"/>
        <v>6.2682258744205646</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249275</v>
      </c>
      <c r="E26" s="249">
        <v>254452.38</v>
      </c>
      <c r="F26" s="95">
        <f t="shared" si="1"/>
        <v>102.07697522816169</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343770</v>
      </c>
      <c r="E28" s="249">
        <v>436742.83</v>
      </c>
      <c r="F28" s="95">
        <f t="shared" si="1"/>
        <v>127.04506792332081</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v>3168</v>
      </c>
      <c r="E36" s="249">
        <v>3168</v>
      </c>
      <c r="F36" s="95">
        <f t="shared" si="1"/>
        <v>100</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v>3168</v>
      </c>
      <c r="E40" s="249">
        <v>3168</v>
      </c>
      <c r="F40" s="95">
        <f t="shared" si="1"/>
        <v>100</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6632</v>
      </c>
      <c r="E45" s="106">
        <f t="shared" si="9"/>
        <v>6632.75</v>
      </c>
      <c r="F45" s="95">
        <f t="shared" si="1"/>
        <v>100.01130880579009</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8843</v>
      </c>
      <c r="E47" s="249">
        <v>8843.75</v>
      </c>
      <c r="F47" s="95">
        <f t="shared" si="1"/>
        <v>100.00848128463191</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2211</v>
      </c>
      <c r="E50" s="249">
        <v>2211</v>
      </c>
      <c r="F50" s="95">
        <f t="shared" si="1"/>
        <v>100</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115708</v>
      </c>
      <c r="E54" s="249">
        <v>120944.45</v>
      </c>
      <c r="F54" s="95">
        <f t="shared" si="1"/>
        <v>104.52557299408855</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115708</v>
      </c>
      <c r="E55" s="249">
        <v>120944.45</v>
      </c>
      <c r="F55" s="95">
        <f t="shared" si="1"/>
        <v>104.52557299408855</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434518</v>
      </c>
      <c r="E68" s="106">
        <f t="shared" si="13"/>
        <v>279669.59999999998</v>
      </c>
      <c r="F68" s="95">
        <f t="shared" si="1"/>
        <v>64.363179431001711</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100650</v>
      </c>
      <c r="E69" s="106">
        <f t="shared" si="14"/>
        <v>19500.12</v>
      </c>
      <c r="F69" s="95">
        <f t="shared" si="1"/>
        <v>19.374187779433679</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100467</v>
      </c>
      <c r="E70" s="106">
        <f t="shared" si="15"/>
        <v>18807.45</v>
      </c>
      <c r="F70" s="95">
        <f t="shared" si="1"/>
        <v>18.72002747170713</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100467</v>
      </c>
      <c r="E72" s="249">
        <v>18807.45</v>
      </c>
      <c r="F72" s="95">
        <f t="shared" si="1"/>
        <v>18.72002747170713</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183</v>
      </c>
      <c r="E76" s="249">
        <v>692.67</v>
      </c>
      <c r="F76" s="95">
        <f t="shared" si="1"/>
        <v>378.50819672131144</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11989</v>
      </c>
      <c r="E78" s="106">
        <f>E79+SUM(E82:E84)-E85+E86</f>
        <v>3388.45</v>
      </c>
      <c r="F78" s="95">
        <f t="shared" si="1"/>
        <v>28.262991075152222</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v>2236</v>
      </c>
      <c r="E83" s="249"/>
      <c r="F83" s="95">
        <f t="shared" si="1"/>
        <v>0</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v>848</v>
      </c>
      <c r="E84" s="249"/>
      <c r="F84" s="95">
        <f t="shared" si="1"/>
        <v>0</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8905</v>
      </c>
      <c r="E86" s="249">
        <v>3388.45</v>
      </c>
      <c r="F86" s="95">
        <f t="shared" si="1"/>
        <v>38.051094890510946</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149891</v>
      </c>
      <c r="E146" s="106">
        <f t="shared" si="26"/>
        <v>70095</v>
      </c>
      <c r="F146" s="95">
        <f t="shared" si="1"/>
        <v>46.763981826794137</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149891</v>
      </c>
      <c r="E159" s="249">
        <v>70095</v>
      </c>
      <c r="F159" s="95">
        <f t="shared" si="1"/>
        <v>46.763981826794137</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171988</v>
      </c>
      <c r="E170" s="106">
        <f t="shared" si="29"/>
        <v>186686.03</v>
      </c>
      <c r="F170" s="95">
        <f t="shared" si="1"/>
        <v>108.54596250901226</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v>171988</v>
      </c>
      <c r="E173" s="249">
        <v>186686.03</v>
      </c>
      <c r="F173" s="95">
        <f t="shared" si="1"/>
        <v>108.54596250901226</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733722</v>
      </c>
      <c r="E175" s="106">
        <f t="shared" si="30"/>
        <v>489331.86</v>
      </c>
      <c r="F175" s="95">
        <f t="shared" si="1"/>
        <v>66.691725203823793</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218681</v>
      </c>
      <c r="E176" s="106">
        <f t="shared" si="31"/>
        <v>192348.69999999998</v>
      </c>
      <c r="F176" s="95">
        <f t="shared" si="1"/>
        <v>87.958578934612504</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213245</v>
      </c>
      <c r="E177" s="106">
        <f t="shared" si="32"/>
        <v>192348.69999999998</v>
      </c>
      <c r="F177" s="95">
        <f t="shared" si="1"/>
        <v>90.20080189453445</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173630</v>
      </c>
      <c r="E178" s="249">
        <v>181928.11</v>
      </c>
      <c r="F178" s="95">
        <f t="shared" si="1"/>
        <v>104.77919138397742</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27302</v>
      </c>
      <c r="E179" s="249">
        <v>10420.59</v>
      </c>
      <c r="F179" s="95">
        <f t="shared" si="1"/>
        <v>38.167863160208043</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v>12313</v>
      </c>
      <c r="E188" s="249"/>
      <c r="F188" s="95">
        <f t="shared" si="1"/>
        <v>0</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v>4280</v>
      </c>
      <c r="E189" s="249"/>
      <c r="F189" s="95">
        <f t="shared" si="1"/>
        <v>0</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1156</v>
      </c>
      <c r="E234" s="106">
        <f t="shared" si="40"/>
        <v>0</v>
      </c>
      <c r="F234" s="95">
        <f t="shared" si="1"/>
        <v>0</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v>1156</v>
      </c>
      <c r="E235" s="249"/>
      <c r="F235" s="95">
        <f t="shared" si="1"/>
        <v>0</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515041</v>
      </c>
      <c r="E237" s="106">
        <f t="shared" si="41"/>
        <v>296983.16000000003</v>
      </c>
      <c r="F237" s="95">
        <f t="shared" si="1"/>
        <v>57.662042439339785</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299204</v>
      </c>
      <c r="E238" s="106">
        <f t="shared" si="42"/>
        <v>209662.26</v>
      </c>
      <c r="F238" s="95">
        <f t="shared" si="1"/>
        <v>70.073347949893716</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299204</v>
      </c>
      <c r="E239" s="106">
        <f t="shared" si="43"/>
        <v>209662.26</v>
      </c>
      <c r="F239" s="95">
        <f t="shared" si="1"/>
        <v>70.073347949893716</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265560</v>
      </c>
      <c r="E240" s="249">
        <v>174655.09</v>
      </c>
      <c r="F240" s="95">
        <f t="shared" si="1"/>
        <v>65.768598433499008</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v>33644</v>
      </c>
      <c r="E241" s="249">
        <v>35007.17</v>
      </c>
      <c r="F241" s="95">
        <f t="shared" si="1"/>
        <v>104.05174771133039</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65946</v>
      </c>
      <c r="E245" s="106">
        <f t="shared" si="45"/>
        <v>17225.900000000001</v>
      </c>
      <c r="F245" s="95">
        <f t="shared" si="1"/>
        <v>26.1212203924423</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65946</v>
      </c>
      <c r="E246" s="106">
        <f t="shared" si="46"/>
        <v>17225.900000000001</v>
      </c>
      <c r="F246" s="95">
        <f t="shared" si="1"/>
        <v>26.1212203924423</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57387</v>
      </c>
      <c r="E247" s="249">
        <v>8667.32</v>
      </c>
      <c r="F247" s="95">
        <f t="shared" si="1"/>
        <v>15.103281230940805</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v>8559</v>
      </c>
      <c r="E248" s="249">
        <v>8558.58</v>
      </c>
      <c r="F248" s="95">
        <f t="shared" si="1"/>
        <v>99.995092884682791</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v>149891</v>
      </c>
      <c r="E255" s="249">
        <v>70095</v>
      </c>
      <c r="F255" s="95">
        <f t="shared" si="1"/>
        <v>46.763981826794137</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v>149891</v>
      </c>
      <c r="E264" s="249">
        <v>15275</v>
      </c>
      <c r="F264" s="95">
        <f t="shared" si="50"/>
        <v>10.190738603385126</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v>54820</v>
      </c>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v>8382</v>
      </c>
      <c r="E268" s="249">
        <v>3388.45</v>
      </c>
      <c r="F268" s="95">
        <f t="shared" si="50"/>
        <v>40.425316153662614</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v>522</v>
      </c>
      <c r="E271" s="249"/>
      <c r="F271" s="95">
        <f t="shared" si="50"/>
        <v>0</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v>213245</v>
      </c>
      <c r="E287" s="249">
        <v>3576.59</v>
      </c>
      <c r="F287" s="95">
        <f t="shared" si="50"/>
        <v>1.6772210368355647</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v>188772.11</v>
      </c>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v>680</v>
      </c>
      <c r="E289" s="249"/>
      <c r="F289" s="95">
        <f t="shared" si="50"/>
        <v>0</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v>3600</v>
      </c>
      <c r="E290" s="249"/>
      <c r="F290" s="95">
        <f t="shared" si="50"/>
        <v>0</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D127" sqref="D127"/>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2"/>
      <c r="B1" s="293"/>
      <c r="C1" s="292"/>
      <c r="D1" s="294"/>
      <c r="E1" s="294"/>
      <c r="F1" s="295"/>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2" t="s">
        <v>2534</v>
      </c>
      <c r="B3" s="283" t="s">
        <v>41</v>
      </c>
      <c r="C3" s="284" t="s">
        <v>42</v>
      </c>
      <c r="D3" s="283" t="s">
        <v>50</v>
      </c>
      <c r="E3" s="283" t="s">
        <v>51</v>
      </c>
      <c r="F3" s="285"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6">
        <v>1</v>
      </c>
      <c r="B4" s="287">
        <v>2</v>
      </c>
      <c r="C4" s="288" t="s">
        <v>53</v>
      </c>
      <c r="D4" s="288">
        <v>4</v>
      </c>
      <c r="E4" s="296">
        <v>5</v>
      </c>
      <c r="F4" s="289">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2698161</v>
      </c>
      <c r="E114" s="83">
        <f t="shared" si="22"/>
        <v>2881664.71</v>
      </c>
      <c r="F114" s="65">
        <f t="shared" si="1"/>
        <v>106.8010659853137</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2579059</v>
      </c>
      <c r="E115" s="83">
        <f t="shared" si="23"/>
        <v>2881664.71</v>
      </c>
      <c r="F115" s="65">
        <f t="shared" si="1"/>
        <v>111.73318291671497</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v>2579059</v>
      </c>
      <c r="E116" s="251">
        <v>2881664.71</v>
      </c>
      <c r="F116" s="65">
        <f t="shared" si="1"/>
        <v>111.73318291671497</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v>119102</v>
      </c>
      <c r="E126" s="251"/>
      <c r="F126" s="65">
        <f t="shared" si="1"/>
        <v>0</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2698161</v>
      </c>
      <c r="E141" s="108">
        <f t="shared" si="28"/>
        <v>2881664.71</v>
      </c>
      <c r="F141" s="84">
        <f t="shared" si="1"/>
        <v>106.8010659853137</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7" workbookViewId="0">
      <selection activeCell="E35" sqref="E35"/>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9"/>
      <c r="B1" s="280"/>
      <c r="C1" s="279"/>
      <c r="D1" s="281"/>
      <c r="E1" s="281"/>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2" t="s">
        <v>1943</v>
      </c>
      <c r="B3" s="283" t="s">
        <v>41</v>
      </c>
      <c r="C3" s="284" t="s">
        <v>42</v>
      </c>
      <c r="D3" s="283" t="s">
        <v>2787</v>
      </c>
      <c r="E3" s="285"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6">
        <v>1</v>
      </c>
      <c r="B4" s="287">
        <v>2</v>
      </c>
      <c r="C4" s="288" t="s">
        <v>53</v>
      </c>
      <c r="D4" s="288">
        <v>4</v>
      </c>
      <c r="E4" s="289">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v>0</v>
      </c>
      <c r="E8" s="252">
        <v>0</v>
      </c>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v>0</v>
      </c>
      <c r="E9" s="252">
        <v>0</v>
      </c>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v>0</v>
      </c>
      <c r="E10" s="252">
        <v>0</v>
      </c>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v>0</v>
      </c>
      <c r="E11" s="252">
        <v>0</v>
      </c>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v>0</v>
      </c>
      <c r="E12" s="252">
        <v>0</v>
      </c>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v>0</v>
      </c>
      <c r="E13" s="252">
        <v>0</v>
      </c>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251">
        <v>0</v>
      </c>
      <c r="E14" s="253">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v>0</v>
      </c>
      <c r="E15" s="252">
        <v>0</v>
      </c>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v>0</v>
      </c>
      <c r="E16" s="252">
        <v>0</v>
      </c>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v>0</v>
      </c>
      <c r="E17" s="252">
        <v>0</v>
      </c>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v>0</v>
      </c>
      <c r="E18" s="252">
        <v>0</v>
      </c>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v>0</v>
      </c>
      <c r="E19" s="252">
        <v>0</v>
      </c>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v>0</v>
      </c>
      <c r="E20" s="252">
        <v>0</v>
      </c>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v>0</v>
      </c>
      <c r="E21" s="252">
        <v>0</v>
      </c>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v>0</v>
      </c>
      <c r="E24" s="252">
        <v>0</v>
      </c>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v>0</v>
      </c>
      <c r="E25" s="252">
        <v>0</v>
      </c>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v>0</v>
      </c>
      <c r="E26" s="252">
        <v>0</v>
      </c>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v>0</v>
      </c>
      <c r="E27" s="252">
        <v>0</v>
      </c>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v>0</v>
      </c>
      <c r="E28" s="252">
        <v>0</v>
      </c>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v>0</v>
      </c>
      <c r="E29" s="252">
        <v>0</v>
      </c>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v>0</v>
      </c>
      <c r="E31" s="252">
        <v>0</v>
      </c>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v>0</v>
      </c>
      <c r="E32" s="252">
        <v>0</v>
      </c>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v>0</v>
      </c>
      <c r="E33" s="252">
        <v>0</v>
      </c>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v>0</v>
      </c>
      <c r="E34" s="252">
        <v>0</v>
      </c>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v>0</v>
      </c>
      <c r="E35" s="252">
        <v>0</v>
      </c>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v>0</v>
      </c>
      <c r="E36" s="252">
        <v>0</v>
      </c>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v>0</v>
      </c>
      <c r="E37" s="252">
        <v>0</v>
      </c>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v>0</v>
      </c>
      <c r="E40" s="252">
        <v>0</v>
      </c>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v>0</v>
      </c>
      <c r="E41" s="252">
        <v>0</v>
      </c>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v>0</v>
      </c>
      <c r="E42" s="252">
        <v>0</v>
      </c>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v>0</v>
      </c>
      <c r="E43" s="252">
        <v>0</v>
      </c>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v>0</v>
      </c>
      <c r="E45" s="252">
        <v>0</v>
      </c>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v>0</v>
      </c>
      <c r="E46" s="252">
        <v>0</v>
      </c>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v>0</v>
      </c>
      <c r="E47" s="252">
        <v>0</v>
      </c>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4">
        <v>0</v>
      </c>
      <c r="E48" s="255">
        <v>0</v>
      </c>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4" workbookViewId="0">
      <selection activeCell="D104" sqref="D104"/>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0"/>
      <c r="B1" s="280"/>
      <c r="C1" s="290"/>
      <c r="D1" s="281"/>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2" t="s">
        <v>1943</v>
      </c>
      <c r="B3" s="283" t="s">
        <v>41</v>
      </c>
      <c r="C3" s="284" t="s">
        <v>42</v>
      </c>
      <c r="D3" s="285" t="s">
        <v>2858</v>
      </c>
      <c r="E3" s="241"/>
      <c r="F3" s="241"/>
      <c r="G3" s="241"/>
      <c r="H3" s="241"/>
      <c r="I3" s="241"/>
      <c r="J3" s="241"/>
      <c r="K3" s="241"/>
      <c r="L3" s="241"/>
      <c r="M3" s="241"/>
      <c r="N3" s="241"/>
      <c r="O3" s="241"/>
      <c r="P3" s="241"/>
      <c r="Q3" s="241"/>
      <c r="R3" s="241"/>
      <c r="S3" s="241"/>
      <c r="T3" s="241"/>
      <c r="U3" s="241"/>
    </row>
    <row r="4" spans="1:24" s="243" customFormat="1" ht="12" x14ac:dyDescent="0.2">
      <c r="A4" s="286">
        <v>1</v>
      </c>
      <c r="B4" s="287">
        <v>2</v>
      </c>
      <c r="C4" s="287" t="s">
        <v>53</v>
      </c>
      <c r="D4" s="291">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6">
        <v>218681.74</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2861722.8899999997</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7"/>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2861722.8899999997</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7">
        <v>2267254.52</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7">
        <v>584783.35999999999</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7"/>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7"/>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7"/>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7"/>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7"/>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7">
        <v>9685.01</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7"/>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7"/>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7"/>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7"/>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7"/>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7"/>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2888055.93</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7"/>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2883776.12</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7">
        <v>2256662.81</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7">
        <v>603958.93000000005</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7"/>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7"/>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7"/>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7"/>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7"/>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7">
        <v>23154.38</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7">
        <v>4279.8100000000004</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7"/>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7"/>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7"/>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7"/>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7"/>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192348.69999999972</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3576.59</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7"/>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7"/>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7"/>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7"/>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3576.59</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7"/>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7"/>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7"/>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7"/>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3576.59</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7">
        <v>3576.59</v>
      </c>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7"/>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7"/>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7"/>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7"/>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7"/>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7"/>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7"/>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7"/>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7"/>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7"/>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7"/>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7"/>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7"/>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7"/>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7"/>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7"/>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7"/>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7"/>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7"/>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7"/>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7"/>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7"/>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7"/>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7"/>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7"/>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7"/>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7"/>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7"/>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7"/>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7"/>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7"/>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7"/>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7"/>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7"/>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7"/>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7"/>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188772.11</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7"/>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7">
        <v>188772.11</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7"/>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8"/>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84"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0.8554687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1" width="14.42578125" style="50" customWidth="1"/>
    <col min="22"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1</v>
      </c>
      <c r="F3" s="126">
        <f>F4+F14+F19+F275+F293+F296+F298</f>
        <v>3</v>
      </c>
      <c r="G3" s="126">
        <f>IF(RefStr!C12&lt;&gt;"",INT(VALUE(MID(RefStr!C12,1,4))),0)</f>
        <v>2022</v>
      </c>
      <c r="H3" s="130">
        <f>IF(RefStr!C12&lt;&gt;"",INT(VALUE(MID(RefStr!C12,6,2))),0)</f>
        <v>12</v>
      </c>
      <c r="I3" s="131">
        <f>RefStr!C10*1</f>
        <v>21</v>
      </c>
      <c r="J3" s="132" t="str">
        <f>RefStr!H7</f>
        <v>DA</v>
      </c>
      <c r="K3" s="130" t="str">
        <f>RefStr!H9</f>
        <v>DA</v>
      </c>
      <c r="L3" s="130" t="str">
        <f>RefStr!H10</f>
        <v>DA</v>
      </c>
      <c r="M3" s="130" t="str">
        <f>RefStr!H8</f>
        <v>DA</v>
      </c>
      <c r="N3" s="130" t="str">
        <f>RefStr!H11</f>
        <v>DA</v>
      </c>
      <c r="O3" s="133">
        <f>RefStr!C6</f>
        <v>34741</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1</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Pogreška</v>
      </c>
      <c r="C16" s="118" t="s">
        <v>3019</v>
      </c>
      <c r="D16" s="125"/>
      <c r="E16" s="73">
        <f t="shared" si="5"/>
        <v>1</v>
      </c>
      <c r="F16" s="73">
        <f>MAX(L16:O16)</f>
        <v>0</v>
      </c>
      <c r="G16" s="126">
        <f>IF(AND(H3=12,J3="DA",M3="DA",OR(I3=11,I3=21,I3=22,I3=31,I3=41,I3=42),BILANCA!D69&lt;&gt;'PR-RAS'!D652),1,0)</f>
        <v>0</v>
      </c>
      <c r="H16" s="126">
        <f>IF(AND(H3=12,J3="DA",M3="DA",OR(I3=11,I3=21,I3=22,I3=31,I3=41,I3=42),BILANCA!E69&lt;&gt;'PR-RAS'!E652),1,0)</f>
        <v>1</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1"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1"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3219</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0</v>
      </c>
      <c r="M219" s="73">
        <f>IF(AND('PR-RAS'!E184&gt;0,SUM('PR-RAS'!E721:E723)=0),1,0)</f>
        <v>1</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3229</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3297</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YzwNY41V4mTS6P/Xnu8ozkIkMuNomN09FeUeuKfpjqCNEhGedbfohAbQ/O95LHFPjHgUDJt719hInxWkll3sOQ==" saltValue="k09XMuG+Mp7OCqts6/F8R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Monika</cp:lastModifiedBy>
  <cp:lastPrinted>2022-04-04T19:59:02Z</cp:lastPrinted>
  <dcterms:created xsi:type="dcterms:W3CDTF">2022-04-01T05:14:30Z</dcterms:created>
  <dcterms:modified xsi:type="dcterms:W3CDTF">2023-01-24T12:55:37Z</dcterms:modified>
</cp:coreProperties>
</file>